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1600" windowHeight="9525" tabRatio="647" activeTab="4"/>
  </bookViews>
  <sheets>
    <sheet name="PGM" sheetId="1" r:id="rId1"/>
    <sheet name="SEMED" sheetId="2" r:id="rId2"/>
    <sheet name="SEMCAS" sheetId="3" r:id="rId3"/>
    <sheet name="SEMFAZ" sheetId="4" r:id="rId4"/>
    <sheet name="RESUMO" sheetId="5" r:id="rId5"/>
  </sheets>
  <definedNames>
    <definedName name="_xlnm._FilterDatabase" localSheetId="1" hidden="1">'SEMED'!$A$14:$J$48</definedName>
    <definedName name="_xlnm.Print_Area" localSheetId="1">'SEMED'!$A$1:$O$61</definedName>
  </definedNames>
  <calcPr fullCalcOnLoad="1"/>
</workbook>
</file>

<file path=xl/sharedStrings.xml><?xml version="1.0" encoding="utf-8"?>
<sst xmlns="http://schemas.openxmlformats.org/spreadsheetml/2006/main" count="331" uniqueCount="125">
  <si>
    <t>COORDENAÇÃO DE RECRUTAMENTO E SELEÇÃO</t>
  </si>
  <si>
    <t>NÍVEL SUPERIOR</t>
  </si>
  <si>
    <t>CARGO</t>
  </si>
  <si>
    <t>VAGAS     G / D</t>
  </si>
  <si>
    <t xml:space="preserve">TOTAL     VAGAS </t>
  </si>
  <si>
    <t>TOTAL</t>
  </si>
  <si>
    <t>CONV.              GERAL</t>
  </si>
  <si>
    <t>CONV.        DEF.</t>
  </si>
  <si>
    <t>SUB JUDICE</t>
  </si>
  <si>
    <t>EMPOSSADOS</t>
  </si>
  <si>
    <t>CONVOCADOS</t>
  </si>
  <si>
    <t xml:space="preserve">9 </t>
  </si>
  <si>
    <t>14</t>
  </si>
  <si>
    <t>1</t>
  </si>
  <si>
    <t>9 / 1</t>
  </si>
  <si>
    <t>CONCURSO PGM</t>
  </si>
  <si>
    <t>PROCURADOR DO MUNICIPIO</t>
  </si>
  <si>
    <t>CONCURSO SEMED</t>
  </si>
  <si>
    <t>MAGISTÉRIO I</t>
  </si>
  <si>
    <t>PNS - 1° AO 5° ANO</t>
  </si>
  <si>
    <t>ZONA</t>
  </si>
  <si>
    <t>URBANA</t>
  </si>
  <si>
    <t>RURAL</t>
  </si>
  <si>
    <t>PNS - ARTE</t>
  </si>
  <si>
    <t>PNS - CIÊNCIAS</t>
  </si>
  <si>
    <t>PNS - EDUCAÇÃO FÍSICA</t>
  </si>
  <si>
    <t>PNS - EDUCAÇÃO INFANTIL</t>
  </si>
  <si>
    <t>PNS - FILOSOFIA</t>
  </si>
  <si>
    <t>PNS - GEOGRAFIA</t>
  </si>
  <si>
    <t>PNS - HISTÓRIA</t>
  </si>
  <si>
    <t>PNS - LÍNGUA INGLESA</t>
  </si>
  <si>
    <t>PNS - LÍNGUA PORTUGUESA</t>
  </si>
  <si>
    <t>PNS - MATEMÁTICA</t>
  </si>
  <si>
    <t>MAGISTÉRIO II</t>
  </si>
  <si>
    <t>PNS - ATENDIMENTO EDUCACIONAL ESPECIALIZADO</t>
  </si>
  <si>
    <t>PNS - BRAILLE</t>
  </si>
  <si>
    <t>PNS - INTÉRPRETE DE LINGUA BRASILEIRA DE SINAIS</t>
  </si>
  <si>
    <t>PNS - LINGUA BRASILEIRA DE SINAIS</t>
  </si>
  <si>
    <t xml:space="preserve">PNS - SUPORTE PEDAGÓGICO </t>
  </si>
  <si>
    <t>TÉCNICO DE NÍVEL SUPERIOR</t>
  </si>
  <si>
    <t xml:space="preserve">TMNS - ARQUITETURA </t>
  </si>
  <si>
    <t xml:space="preserve">TMNS - ASSISTÊNCIA SOCIAL </t>
  </si>
  <si>
    <t xml:space="preserve">TMNS - ENGENHARIA  CIVIL </t>
  </si>
  <si>
    <t xml:space="preserve">TMNS - FONOAUDIOLOGIA  </t>
  </si>
  <si>
    <t xml:space="preserve">TMNS - NUTRIÇÃO  </t>
  </si>
  <si>
    <t xml:space="preserve">TMNS - PSICOLOGIA  </t>
  </si>
  <si>
    <t xml:space="preserve">TMNS - REVISOR DE BRAILLE  </t>
  </si>
  <si>
    <t>TMNS - TERAPIA  OCUPACIONAL</t>
  </si>
  <si>
    <t>TÉCNICO DE NÍVEL MÉDIO</t>
  </si>
  <si>
    <t xml:space="preserve">TMNM - CUIDADOR ESCOLAR  </t>
  </si>
  <si>
    <t xml:space="preserve">TMNM - MONITOR DE TRANSPORTE ESCOLAR  </t>
  </si>
  <si>
    <t>TMNM - TRANSCRITOR E ADAPTADOR DE SISTEMA BRAILLE</t>
  </si>
  <si>
    <t>TOTAL GERAL</t>
  </si>
  <si>
    <t>VAGAS AMPLA CONCORRENCIA</t>
  </si>
  <si>
    <t>VAGAS CANDIDATOS COM DEFICIENCIA</t>
  </si>
  <si>
    <t>APROV. AMPLA CONCORRENCIA</t>
  </si>
  <si>
    <t>APROV. CANDIDATOS COM DEFICIENCIA</t>
  </si>
  <si>
    <t xml:space="preserve">51 </t>
  </si>
  <si>
    <t>9</t>
  </si>
  <si>
    <t>85</t>
  </si>
  <si>
    <t>15</t>
  </si>
  <si>
    <t>7</t>
  </si>
  <si>
    <t>4</t>
  </si>
  <si>
    <t>8</t>
  </si>
  <si>
    <t>2</t>
  </si>
  <si>
    <t>51</t>
  </si>
  <si>
    <t>0</t>
  </si>
  <si>
    <t>6</t>
  </si>
  <si>
    <t>13</t>
  </si>
  <si>
    <t>17</t>
  </si>
  <si>
    <t>3</t>
  </si>
  <si>
    <t>38</t>
  </si>
  <si>
    <t>30</t>
  </si>
  <si>
    <t>5</t>
  </si>
  <si>
    <t>127</t>
  </si>
  <si>
    <t>23</t>
  </si>
  <si>
    <t>42</t>
  </si>
  <si>
    <t>24</t>
  </si>
  <si>
    <t>19</t>
  </si>
  <si>
    <t>161</t>
  </si>
  <si>
    <t>228</t>
  </si>
  <si>
    <t>21</t>
  </si>
  <si>
    <t>11</t>
  </si>
  <si>
    <t>20</t>
  </si>
  <si>
    <t>18</t>
  </si>
  <si>
    <t>60</t>
  </si>
  <si>
    <t>105</t>
  </si>
  <si>
    <t>28</t>
  </si>
  <si>
    <t>102</t>
  </si>
  <si>
    <t>12</t>
  </si>
  <si>
    <t>178</t>
  </si>
  <si>
    <t>295</t>
  </si>
  <si>
    <t>443</t>
  </si>
  <si>
    <t>146</t>
  </si>
  <si>
    <t>NOMEADOS</t>
  </si>
  <si>
    <t>CONCURSO SEMCAS</t>
  </si>
  <si>
    <t>CONCURSO SEMFAZ</t>
  </si>
  <si>
    <t>AUDITOR FISCAL DE TRIBUTOS I -  ABRANGÊNCIA GERAL</t>
  </si>
  <si>
    <t>AUDITOR FISCAL DE TRIBUTOS I - TI</t>
  </si>
  <si>
    <t>TÉCNICO MUNICIPAL NÍVEL SUPERIOR  - DIREITO</t>
  </si>
  <si>
    <t>TÉCNICO MUNICIPAL NÍVEL SUPERIOR  - PSICOLOGIA</t>
  </si>
  <si>
    <t>TÉCNICO MUNICIPAL NÍVEL SUPERIOR  - SERVIÇO SOCIAL</t>
  </si>
  <si>
    <t>4 / 1</t>
  </si>
  <si>
    <t>16 / 3</t>
  </si>
  <si>
    <t>23 / 5</t>
  </si>
  <si>
    <t>43 / 9</t>
  </si>
  <si>
    <t>ÓRGÃO</t>
  </si>
  <si>
    <t>TOTAL DE CONVOCADOS EM CONCURSO PÚBLICO ACUMULADO 2015/2019</t>
  </si>
  <si>
    <t>TOTAL DE EMPOSSADOS EM CONCURSO PÚBLICO ACUMULADO 2015/2019</t>
  </si>
  <si>
    <t>SEMED</t>
  </si>
  <si>
    <t>SEMFAZ</t>
  </si>
  <si>
    <t>SEMCAS</t>
  </si>
  <si>
    <t>PGM</t>
  </si>
  <si>
    <t>CARLA BIANCA MELO Já convocada através de D.O.M. n° 68 de 10.04.2019, aprovada para as vagas de pessoa com deficiência na classificação n° 01. Alcançou também aprovação para as vagas de abrangência geral.</t>
  </si>
  <si>
    <t>CANDIDATOS APROVADOS</t>
  </si>
  <si>
    <t>32</t>
  </si>
  <si>
    <t>107</t>
  </si>
  <si>
    <t>179</t>
  </si>
  <si>
    <t>136</t>
  </si>
  <si>
    <t>139</t>
  </si>
  <si>
    <t>73*</t>
  </si>
  <si>
    <t>129**</t>
  </si>
  <si>
    <t>* COM 03 (TRÊS) PROCESSOS DE PRORROGAÇÃO DE POSSES EM ANDAMENTO AGUARDANDO INCLUSÃO</t>
  </si>
  <si>
    <t>** COM 02 (DOIS) PROCESSOS DE PRORROGAÇÃO DE POSSES EM ANDAMENTO AGUARDANDO INCLUSÃO</t>
  </si>
  <si>
    <t>RESUMO GERAL CONCURSO PÚBLICOS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</si>
</sst>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2"/>
      <color rgb="FFFFFFFF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>
        <color indexed="9"/>
      </right>
      <top style="medium">
        <color indexed="9"/>
      </top>
      <bottom style="medium"/>
    </border>
    <border>
      <left style="medium"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/>
      <top style="medium">
        <color indexed="9"/>
      </top>
      <bottom style="medium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>
        <color indexed="9"/>
      </right>
      <top style="medium">
        <color indexed="9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9"/>
      </right>
      <top style="medium"/>
      <bottom>
        <color indexed="63"/>
      </bottom>
    </border>
    <border>
      <left style="medium">
        <color indexed="9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/>
      <top style="medium"/>
      <bottom style="medium">
        <color indexed="9"/>
      </bottom>
    </border>
    <border>
      <left style="medium"/>
      <right style="thin"/>
      <top style="thin"/>
      <bottom style="thin"/>
    </border>
    <border>
      <left style="medium">
        <color indexed="9"/>
      </left>
      <right style="medium"/>
      <top style="medium">
        <color indexed="9"/>
      </top>
      <bottom style="thin">
        <color theme="0"/>
      </bottom>
    </border>
    <border>
      <left style="thin"/>
      <right style="medium"/>
      <top style="medium"/>
      <bottom style="medium"/>
    </border>
    <border>
      <left style="medium">
        <color indexed="9"/>
      </left>
      <right>
        <color indexed="63"/>
      </right>
      <top style="medium">
        <color indexed="9"/>
      </top>
      <bottom style="medium"/>
    </border>
    <border>
      <left style="medium">
        <color indexed="9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9"/>
      </right>
      <top style="medium"/>
      <bottom style="medium"/>
    </border>
    <border>
      <left style="medium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9"/>
      </right>
      <top style="thin">
        <color theme="0"/>
      </top>
      <bottom style="medium"/>
    </border>
    <border>
      <left style="medium">
        <color indexed="9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>
        <color indexed="9"/>
      </right>
      <top style="thin">
        <color theme="0"/>
      </top>
      <bottom>
        <color indexed="63"/>
      </bottom>
    </border>
    <border>
      <left style="medium">
        <color indexed="9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rgb="FF4F81BD"/>
      </left>
      <right style="medium"/>
      <top>
        <color indexed="63"/>
      </top>
      <bottom style="medium">
        <color rgb="FF4F81BD"/>
      </bottom>
    </border>
    <border>
      <left>
        <color indexed="63"/>
      </left>
      <right style="medium"/>
      <top>
        <color indexed="63"/>
      </top>
      <bottom style="medium">
        <color rgb="FF4F81BD"/>
      </bottom>
    </border>
    <border>
      <left>
        <color indexed="63"/>
      </left>
      <right style="medium">
        <color rgb="FF4F81BD"/>
      </right>
      <top>
        <color indexed="63"/>
      </top>
      <bottom style="medium">
        <color rgb="FF4F81BD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16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16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1" fontId="6" fillId="33" borderId="14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" fontId="7" fillId="33" borderId="15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7" fillId="33" borderId="22" xfId="0" applyNumberFormat="1" applyFont="1" applyFill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49" fillId="0" borderId="31" xfId="0" applyFont="1" applyBorder="1" applyAlignment="1">
      <alignment/>
    </xf>
    <xf numFmtId="49" fontId="3" fillId="0" borderId="32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32" xfId="0" applyNumberFormat="1" applyFont="1" applyBorder="1" applyAlignment="1">
      <alignment horizontal="center"/>
    </xf>
    <xf numFmtId="1" fontId="3" fillId="0" borderId="33" xfId="0" applyNumberFormat="1" applyFont="1" applyBorder="1" applyAlignment="1">
      <alignment horizontal="center"/>
    </xf>
    <xf numFmtId="1" fontId="7" fillId="33" borderId="34" xfId="0" applyNumberFormat="1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49" fillId="0" borderId="36" xfId="0" applyFont="1" applyBorder="1" applyAlignment="1">
      <alignment/>
    </xf>
    <xf numFmtId="0" fontId="7" fillId="33" borderId="37" xfId="0" applyFont="1" applyFill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1" fontId="2" fillId="0" borderId="38" xfId="0" applyNumberFormat="1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/>
    </xf>
    <xf numFmtId="0" fontId="49" fillId="0" borderId="42" xfId="0" applyFont="1" applyBorder="1" applyAlignment="1">
      <alignment/>
    </xf>
    <xf numFmtId="0" fontId="49" fillId="0" borderId="43" xfId="0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0" fontId="49" fillId="0" borderId="44" xfId="0" applyFont="1" applyBorder="1" applyAlignment="1">
      <alignment/>
    </xf>
    <xf numFmtId="0" fontId="2" fillId="0" borderId="45" xfId="0" applyFont="1" applyBorder="1" applyAlignment="1">
      <alignment horizontal="center" vertical="center" wrapText="1"/>
    </xf>
    <xf numFmtId="0" fontId="49" fillId="0" borderId="17" xfId="0" applyFont="1" applyBorder="1" applyAlignment="1">
      <alignment/>
    </xf>
    <xf numFmtId="49" fontId="2" fillId="0" borderId="45" xfId="0" applyNumberFormat="1" applyFont="1" applyBorder="1" applyAlignment="1">
      <alignment horizontal="center"/>
    </xf>
    <xf numFmtId="49" fontId="2" fillId="34" borderId="32" xfId="0" applyNumberFormat="1" applyFont="1" applyFill="1" applyBorder="1" applyAlignment="1">
      <alignment horizontal="center"/>
    </xf>
    <xf numFmtId="1" fontId="2" fillId="34" borderId="24" xfId="0" applyNumberFormat="1" applyFont="1" applyFill="1" applyBorder="1" applyAlignment="1">
      <alignment horizontal="center"/>
    </xf>
    <xf numFmtId="1" fontId="8" fillId="33" borderId="46" xfId="0" applyNumberFormat="1" applyFont="1" applyFill="1" applyBorder="1" applyAlignment="1">
      <alignment horizontal="center"/>
    </xf>
    <xf numFmtId="1" fontId="8" fillId="33" borderId="47" xfId="0" applyNumberFormat="1" applyFont="1" applyFill="1" applyBorder="1" applyAlignment="1">
      <alignment horizontal="center"/>
    </xf>
    <xf numFmtId="1" fontId="11" fillId="35" borderId="0" xfId="0" applyNumberFormat="1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48" xfId="0" applyFont="1" applyFill="1" applyBorder="1" applyAlignment="1">
      <alignment horizontal="center"/>
    </xf>
    <xf numFmtId="1" fontId="6" fillId="33" borderId="39" xfId="0" applyNumberFormat="1" applyFont="1" applyFill="1" applyBorder="1" applyAlignment="1">
      <alignment horizontal="center"/>
    </xf>
    <xf numFmtId="0" fontId="5" fillId="36" borderId="0" xfId="0" applyFont="1" applyFill="1" applyAlignment="1">
      <alignment/>
    </xf>
    <xf numFmtId="0" fontId="2" fillId="37" borderId="0" xfId="0" applyFont="1" applyFill="1" applyBorder="1" applyAlignment="1">
      <alignment horizontal="center"/>
    </xf>
    <xf numFmtId="0" fontId="5" fillId="37" borderId="0" xfId="0" applyFont="1" applyFill="1" applyAlignment="1">
      <alignment/>
    </xf>
    <xf numFmtId="0" fontId="2" fillId="38" borderId="0" xfId="0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2" fillId="39" borderId="0" xfId="0" applyFont="1" applyFill="1" applyBorder="1" applyAlignment="1">
      <alignment horizontal="center"/>
    </xf>
    <xf numFmtId="0" fontId="5" fillId="39" borderId="0" xfId="0" applyFont="1" applyFill="1" applyAlignment="1">
      <alignment/>
    </xf>
    <xf numFmtId="0" fontId="6" fillId="40" borderId="17" xfId="0" applyFont="1" applyFill="1" applyBorder="1" applyAlignment="1">
      <alignment horizontal="center"/>
    </xf>
    <xf numFmtId="1" fontId="8" fillId="40" borderId="46" xfId="0" applyNumberFormat="1" applyFont="1" applyFill="1" applyBorder="1" applyAlignment="1">
      <alignment horizontal="center"/>
    </xf>
    <xf numFmtId="0" fontId="5" fillId="40" borderId="0" xfId="0" applyFont="1" applyFill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6" fillId="33" borderId="15" xfId="0" applyNumberFormat="1" applyFont="1" applyFill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49" fontId="2" fillId="41" borderId="18" xfId="0" applyNumberFormat="1" applyFont="1" applyFill="1" applyBorder="1" applyAlignment="1">
      <alignment horizontal="center"/>
    </xf>
    <xf numFmtId="49" fontId="3" fillId="41" borderId="18" xfId="0" applyNumberFormat="1" applyFont="1" applyFill="1" applyBorder="1" applyAlignment="1">
      <alignment horizontal="center"/>
    </xf>
    <xf numFmtId="1" fontId="2" fillId="41" borderId="10" xfId="0" applyNumberFormat="1" applyFont="1" applyFill="1" applyBorder="1" applyAlignment="1">
      <alignment horizontal="center"/>
    </xf>
    <xf numFmtId="49" fontId="3" fillId="41" borderId="11" xfId="0" applyNumberFormat="1" applyFont="1" applyFill="1" applyBorder="1" applyAlignment="1">
      <alignment horizontal="center"/>
    </xf>
    <xf numFmtId="1" fontId="2" fillId="41" borderId="36" xfId="0" applyNumberFormat="1" applyFont="1" applyFill="1" applyBorder="1" applyAlignment="1">
      <alignment horizontal="center"/>
    </xf>
    <xf numFmtId="1" fontId="2" fillId="41" borderId="11" xfId="0" applyNumberFormat="1" applyFont="1" applyFill="1" applyBorder="1" applyAlignment="1">
      <alignment horizontal="center"/>
    </xf>
    <xf numFmtId="0" fontId="5" fillId="41" borderId="0" xfId="0" applyFont="1" applyFill="1" applyAlignment="1">
      <alignment/>
    </xf>
    <xf numFmtId="1" fontId="3" fillId="41" borderId="12" xfId="0" applyNumberFormat="1" applyFont="1" applyFill="1" applyBorder="1" applyAlignment="1">
      <alignment horizontal="center"/>
    </xf>
    <xf numFmtId="49" fontId="3" fillId="41" borderId="23" xfId="0" applyNumberFormat="1" applyFont="1" applyFill="1" applyBorder="1" applyAlignment="1">
      <alignment horizontal="center"/>
    </xf>
    <xf numFmtId="49" fontId="3" fillId="41" borderId="24" xfId="0" applyNumberFormat="1" applyFont="1" applyFill="1" applyBorder="1" applyAlignment="1">
      <alignment horizontal="center"/>
    </xf>
    <xf numFmtId="1" fontId="3" fillId="41" borderId="24" xfId="0" applyNumberFormat="1" applyFont="1" applyFill="1" applyBorder="1" applyAlignment="1">
      <alignment horizontal="center"/>
    </xf>
    <xf numFmtId="1" fontId="3" fillId="41" borderId="25" xfId="0" applyNumberFormat="1" applyFont="1" applyFill="1" applyBorder="1" applyAlignment="1">
      <alignment horizontal="center"/>
    </xf>
    <xf numFmtId="1" fontId="2" fillId="41" borderId="15" xfId="0" applyNumberFormat="1" applyFont="1" applyFill="1" applyBorder="1" applyAlignment="1">
      <alignment horizontal="center"/>
    </xf>
    <xf numFmtId="0" fontId="2" fillId="41" borderId="16" xfId="0" applyFont="1" applyFill="1" applyBorder="1" applyAlignment="1">
      <alignment horizontal="center"/>
    </xf>
    <xf numFmtId="1" fontId="2" fillId="41" borderId="49" xfId="0" applyNumberFormat="1" applyFont="1" applyFill="1" applyBorder="1" applyAlignment="1">
      <alignment horizontal="center"/>
    </xf>
    <xf numFmtId="0" fontId="2" fillId="41" borderId="50" xfId="0" applyFont="1" applyFill="1" applyBorder="1" applyAlignment="1">
      <alignment horizontal="center"/>
    </xf>
    <xf numFmtId="1" fontId="6" fillId="33" borderId="34" xfId="0" applyNumberFormat="1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1" fontId="6" fillId="33" borderId="22" xfId="0" applyNumberFormat="1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1" fontId="6" fillId="33" borderId="49" xfId="0" applyNumberFormat="1" applyFont="1" applyFill="1" applyBorder="1" applyAlignment="1">
      <alignment horizontal="center"/>
    </xf>
    <xf numFmtId="0" fontId="6" fillId="33" borderId="50" xfId="0" applyFont="1" applyFill="1" applyBorder="1" applyAlignment="1">
      <alignment horizontal="center"/>
    </xf>
    <xf numFmtId="0" fontId="4" fillId="37" borderId="0" xfId="0" applyFont="1" applyFill="1" applyAlignment="1">
      <alignment/>
    </xf>
    <xf numFmtId="0" fontId="4" fillId="38" borderId="0" xfId="0" applyFont="1" applyFill="1" applyAlignment="1">
      <alignment/>
    </xf>
    <xf numFmtId="0" fontId="4" fillId="38" borderId="0" xfId="0" applyFont="1" applyFill="1" applyBorder="1" applyAlignment="1">
      <alignment horizontal="center" vertical="center"/>
    </xf>
    <xf numFmtId="0" fontId="4" fillId="39" borderId="0" xfId="0" applyFont="1" applyFill="1" applyAlignment="1">
      <alignment/>
    </xf>
    <xf numFmtId="1" fontId="2" fillId="39" borderId="0" xfId="0" applyNumberFormat="1" applyFont="1" applyFill="1" applyBorder="1" applyAlignment="1">
      <alignment horizontal="center" vertical="center"/>
    </xf>
    <xf numFmtId="1" fontId="2" fillId="41" borderId="23" xfId="0" applyNumberFormat="1" applyFont="1" applyFill="1" applyBorder="1" applyAlignment="1">
      <alignment horizontal="center"/>
    </xf>
    <xf numFmtId="1" fontId="2" fillId="41" borderId="24" xfId="0" applyNumberFormat="1" applyFont="1" applyFill="1" applyBorder="1" applyAlignment="1">
      <alignment horizontal="center"/>
    </xf>
    <xf numFmtId="49" fontId="2" fillId="41" borderId="51" xfId="0" applyNumberFormat="1" applyFont="1" applyFill="1" applyBorder="1" applyAlignment="1">
      <alignment horizontal="center"/>
    </xf>
    <xf numFmtId="49" fontId="3" fillId="41" borderId="52" xfId="0" applyNumberFormat="1" applyFont="1" applyFill="1" applyBorder="1" applyAlignment="1">
      <alignment horizontal="center"/>
    </xf>
    <xf numFmtId="49" fontId="3" fillId="41" borderId="53" xfId="0" applyNumberFormat="1" applyFont="1" applyFill="1" applyBorder="1" applyAlignment="1">
      <alignment horizontal="center"/>
    </xf>
    <xf numFmtId="1" fontId="2" fillId="41" borderId="52" xfId="0" applyNumberFormat="1" applyFont="1" applyFill="1" applyBorder="1" applyAlignment="1">
      <alignment horizontal="center"/>
    </xf>
    <xf numFmtId="1" fontId="2" fillId="41" borderId="53" xfId="0" applyNumberFormat="1" applyFont="1" applyFill="1" applyBorder="1" applyAlignment="1">
      <alignment horizontal="center"/>
    </xf>
    <xf numFmtId="1" fontId="3" fillId="41" borderId="54" xfId="0" applyNumberFormat="1" applyFont="1" applyFill="1" applyBorder="1" applyAlignment="1">
      <alignment horizontal="center"/>
    </xf>
    <xf numFmtId="1" fontId="2" fillId="41" borderId="55" xfId="0" applyNumberFormat="1" applyFont="1" applyFill="1" applyBorder="1" applyAlignment="1">
      <alignment horizontal="center"/>
    </xf>
    <xf numFmtId="0" fontId="2" fillId="41" borderId="56" xfId="0" applyFont="1" applyFill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49" fontId="3" fillId="42" borderId="11" xfId="0" applyNumberFormat="1" applyFont="1" applyFill="1" applyBorder="1" applyAlignment="1">
      <alignment horizontal="center"/>
    </xf>
    <xf numFmtId="1" fontId="2" fillId="42" borderId="11" xfId="0" applyNumberFormat="1" applyFont="1" applyFill="1" applyBorder="1" applyAlignment="1">
      <alignment horizontal="center"/>
    </xf>
    <xf numFmtId="0" fontId="49" fillId="0" borderId="57" xfId="0" applyFont="1" applyBorder="1" applyAlignment="1">
      <alignment/>
    </xf>
    <xf numFmtId="1" fontId="2" fillId="0" borderId="33" xfId="0" applyNumberFormat="1" applyFont="1" applyFill="1" applyBorder="1" applyAlignment="1">
      <alignment horizontal="center"/>
    </xf>
    <xf numFmtId="0" fontId="50" fillId="43" borderId="57" xfId="0" applyFont="1" applyFill="1" applyBorder="1" applyAlignment="1">
      <alignment horizontal="center" vertical="center" wrapText="1"/>
    </xf>
    <xf numFmtId="0" fontId="50" fillId="43" borderId="45" xfId="0" applyFont="1" applyFill="1" applyBorder="1" applyAlignment="1">
      <alignment horizontal="center" vertical="center" wrapText="1"/>
    </xf>
    <xf numFmtId="0" fontId="51" fillId="0" borderId="58" xfId="0" applyFont="1" applyBorder="1" applyAlignment="1">
      <alignment horizontal="center" vertical="center" wrapText="1"/>
    </xf>
    <xf numFmtId="0" fontId="52" fillId="0" borderId="59" xfId="0" applyFont="1" applyBorder="1" applyAlignment="1">
      <alignment horizontal="center" vertical="center" wrapText="1"/>
    </xf>
    <xf numFmtId="0" fontId="52" fillId="0" borderId="60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52" fillId="0" borderId="61" xfId="0" applyFont="1" applyBorder="1" applyAlignment="1">
      <alignment horizontal="center" vertical="center" wrapText="1"/>
    </xf>
    <xf numFmtId="14" fontId="48" fillId="0" borderId="0" xfId="0" applyNumberFormat="1" applyFont="1" applyAlignment="1">
      <alignment/>
    </xf>
    <xf numFmtId="1" fontId="3" fillId="44" borderId="12" xfId="0" applyNumberFormat="1" applyFont="1" applyFill="1" applyBorder="1" applyAlignment="1">
      <alignment horizontal="center"/>
    </xf>
    <xf numFmtId="1" fontId="3" fillId="45" borderId="19" xfId="0" applyNumberFormat="1" applyFont="1" applyFill="1" applyBorder="1" applyAlignment="1">
      <alignment horizontal="center"/>
    </xf>
    <xf numFmtId="1" fontId="3" fillId="25" borderId="36" xfId="0" applyNumberFormat="1" applyFont="1" applyFill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2" fillId="0" borderId="62" xfId="0" applyNumberFormat="1" applyFont="1" applyBorder="1" applyAlignment="1">
      <alignment horizontal="center" vertical="center" wrapText="1"/>
    </xf>
    <xf numFmtId="0" fontId="8" fillId="33" borderId="46" xfId="0" applyNumberFormat="1" applyFont="1" applyFill="1" applyBorder="1" applyAlignment="1">
      <alignment horizontal="center"/>
    </xf>
    <xf numFmtId="49" fontId="8" fillId="40" borderId="46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" fontId="6" fillId="35" borderId="3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48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6" fillId="39" borderId="17" xfId="0" applyFont="1" applyFill="1" applyBorder="1" applyAlignment="1">
      <alignment horizontal="left"/>
    </xf>
    <xf numFmtId="0" fontId="6" fillId="39" borderId="48" xfId="0" applyFont="1" applyFill="1" applyBorder="1" applyAlignment="1">
      <alignment horizontal="left"/>
    </xf>
    <xf numFmtId="0" fontId="6" fillId="39" borderId="45" xfId="0" applyFont="1" applyFill="1" applyBorder="1" applyAlignment="1">
      <alignment horizontal="left"/>
    </xf>
    <xf numFmtId="0" fontId="6" fillId="36" borderId="17" xfId="0" applyFont="1" applyFill="1" applyBorder="1" applyAlignment="1">
      <alignment horizontal="left"/>
    </xf>
    <xf numFmtId="0" fontId="6" fillId="36" borderId="48" xfId="0" applyFont="1" applyFill="1" applyBorder="1" applyAlignment="1">
      <alignment horizontal="left"/>
    </xf>
    <xf numFmtId="0" fontId="6" fillId="36" borderId="45" xfId="0" applyFont="1" applyFill="1" applyBorder="1" applyAlignment="1">
      <alignment horizontal="left"/>
    </xf>
    <xf numFmtId="0" fontId="6" fillId="37" borderId="17" xfId="0" applyFont="1" applyFill="1" applyBorder="1" applyAlignment="1">
      <alignment horizontal="left"/>
    </xf>
    <xf numFmtId="0" fontId="6" fillId="37" borderId="48" xfId="0" applyFont="1" applyFill="1" applyBorder="1" applyAlignment="1">
      <alignment horizontal="left"/>
    </xf>
    <xf numFmtId="0" fontId="6" fillId="37" borderId="45" xfId="0" applyFont="1" applyFill="1" applyBorder="1" applyAlignment="1">
      <alignment horizontal="left"/>
    </xf>
    <xf numFmtId="0" fontId="6" fillId="38" borderId="17" xfId="0" applyFont="1" applyFill="1" applyBorder="1" applyAlignment="1">
      <alignment horizontal="left"/>
    </xf>
    <xf numFmtId="0" fontId="6" fillId="38" borderId="48" xfId="0" applyFont="1" applyFill="1" applyBorder="1" applyAlignment="1">
      <alignment horizontal="left"/>
    </xf>
    <xf numFmtId="0" fontId="6" fillId="38" borderId="45" xfId="0" applyFont="1" applyFill="1" applyBorder="1" applyAlignment="1">
      <alignment horizontal="left"/>
    </xf>
    <xf numFmtId="0" fontId="0" fillId="45" borderId="0" xfId="0" applyFill="1" applyAlignment="1">
      <alignment wrapText="1"/>
    </xf>
    <xf numFmtId="0" fontId="53" fillId="0" borderId="17" xfId="0" applyFont="1" applyBorder="1" applyAlignment="1">
      <alignment horizontal="center" vertical="center"/>
    </xf>
    <xf numFmtId="0" fontId="53" fillId="0" borderId="48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2</xdr:row>
      <xdr:rowOff>133350</xdr:rowOff>
    </xdr:from>
    <xdr:to>
      <xdr:col>5</xdr:col>
      <xdr:colOff>219075</xdr:colOff>
      <xdr:row>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514350"/>
          <a:ext cx="448627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1123950</xdr:colOff>
      <xdr:row>0</xdr:row>
      <xdr:rowOff>9525</xdr:rowOff>
    </xdr:from>
    <xdr:to>
      <xdr:col>7</xdr:col>
      <xdr:colOff>1019175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9525"/>
          <a:ext cx="448627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2819400</xdr:colOff>
      <xdr:row>0</xdr:row>
      <xdr:rowOff>57150</xdr:rowOff>
    </xdr:from>
    <xdr:to>
      <xdr:col>8</xdr:col>
      <xdr:colOff>828675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57150"/>
          <a:ext cx="4229100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3752850</xdr:colOff>
      <xdr:row>0</xdr:row>
      <xdr:rowOff>19050</xdr:rowOff>
    </xdr:from>
    <xdr:to>
      <xdr:col>4</xdr:col>
      <xdr:colOff>28575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19050"/>
          <a:ext cx="3857625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F18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1.28515625" style="0" customWidth="1"/>
    <col min="2" max="2" width="28.7109375" style="0" customWidth="1"/>
    <col min="4" max="4" width="15.8515625" style="0" customWidth="1"/>
    <col min="5" max="5" width="16.140625" style="0" customWidth="1"/>
    <col min="6" max="6" width="18.28125" style="0" customWidth="1"/>
  </cols>
  <sheetData>
    <row r="11" spans="2:6" ht="15">
      <c r="B11" s="147" t="s">
        <v>0</v>
      </c>
      <c r="C11" s="147"/>
      <c r="D11" s="147"/>
      <c r="E11" s="147"/>
      <c r="F11" s="147"/>
    </row>
    <row r="12" spans="2:6" ht="15">
      <c r="B12" s="148" t="s">
        <v>15</v>
      </c>
      <c r="C12" s="148"/>
      <c r="D12" s="148"/>
      <c r="E12" s="148"/>
      <c r="F12" s="148"/>
    </row>
    <row r="13" spans="2:6" ht="15.75" thickBot="1">
      <c r="B13" s="12"/>
      <c r="C13" s="12"/>
      <c r="D13" s="12"/>
      <c r="E13" s="12"/>
      <c r="F13" s="12"/>
    </row>
    <row r="14" spans="2:6" ht="15.75" thickBot="1">
      <c r="B14" s="149" t="s">
        <v>1</v>
      </c>
      <c r="C14" s="150"/>
      <c r="D14" s="150"/>
      <c r="E14" s="150"/>
      <c r="F14" s="151"/>
    </row>
    <row r="15" spans="2:6" ht="15.75" thickBot="1">
      <c r="B15" s="152"/>
      <c r="C15" s="152"/>
      <c r="D15" s="152"/>
      <c r="E15" s="152"/>
      <c r="F15" s="152"/>
    </row>
    <row r="16" spans="2:6" ht="26.25" thickBot="1">
      <c r="B16" s="30" t="s">
        <v>2</v>
      </c>
      <c r="C16" s="10" t="s">
        <v>4</v>
      </c>
      <c r="D16" s="142" t="s">
        <v>114</v>
      </c>
      <c r="E16" s="33" t="s">
        <v>10</v>
      </c>
      <c r="F16" s="50" t="s">
        <v>9</v>
      </c>
    </row>
    <row r="17" spans="2:6" ht="15.75" thickBot="1">
      <c r="B17" s="35" t="s">
        <v>16</v>
      </c>
      <c r="C17" s="37">
        <v>20</v>
      </c>
      <c r="D17" s="36" t="s">
        <v>118</v>
      </c>
      <c r="E17" s="40">
        <v>112</v>
      </c>
      <c r="F17" s="40">
        <v>38</v>
      </c>
    </row>
    <row r="18" spans="2:6" ht="15.75" thickBot="1">
      <c r="B18" s="19" t="s">
        <v>5</v>
      </c>
      <c r="C18" s="44">
        <f>SUM(C17:C17)</f>
        <v>20</v>
      </c>
      <c r="D18" s="48" t="s">
        <v>118</v>
      </c>
      <c r="E18" s="11">
        <f>SUM(E17:E17)</f>
        <v>112</v>
      </c>
      <c r="F18" s="47">
        <v>38</v>
      </c>
    </row>
  </sheetData>
  <sheetProtection/>
  <mergeCells count="4">
    <mergeCell ref="B11:F11"/>
    <mergeCell ref="B12:F12"/>
    <mergeCell ref="B14:F14"/>
    <mergeCell ref="B15:F15"/>
  </mergeCells>
  <printOptions/>
  <pageMargins left="0.511811024" right="0.511811024" top="0.787401575" bottom="0.787401575" header="0.31496062" footer="0.31496062"/>
  <pageSetup fitToHeight="1" fitToWidth="1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6:O64"/>
  <sheetViews>
    <sheetView showGridLines="0" zoomScalePageLayoutView="0" workbookViewId="0" topLeftCell="A7">
      <selection activeCell="M40" sqref="M40:O43"/>
    </sheetView>
  </sheetViews>
  <sheetFormatPr defaultColWidth="9.140625" defaultRowHeight="15"/>
  <cols>
    <col min="1" max="1" width="47.00390625" style="12" customWidth="1"/>
    <col min="2" max="2" width="13.421875" style="12" bestFit="1" customWidth="1"/>
    <col min="3" max="3" width="15.7109375" style="12" hidden="1" customWidth="1"/>
    <col min="4" max="4" width="13.7109375" style="12" hidden="1" customWidth="1"/>
    <col min="5" max="5" width="8.421875" style="12" customWidth="1"/>
    <col min="6" max="6" width="15.8515625" style="12" hidden="1" customWidth="1"/>
    <col min="7" max="7" width="17.140625" style="12" hidden="1" customWidth="1"/>
    <col min="8" max="8" width="17.140625" style="141" customWidth="1"/>
    <col min="9" max="9" width="12.7109375" style="12" hidden="1" customWidth="1"/>
    <col min="10" max="10" width="9.7109375" style="12" hidden="1" customWidth="1"/>
    <col min="11" max="11" width="11.421875" style="13" hidden="1" customWidth="1"/>
    <col min="12" max="12" width="14.00390625" style="12" hidden="1" customWidth="1"/>
    <col min="13" max="13" width="14.421875" style="12" customWidth="1"/>
    <col min="14" max="14" width="14.8515625" style="12" hidden="1" customWidth="1"/>
    <col min="15" max="15" width="17.00390625" style="12" customWidth="1"/>
    <col min="16" max="16384" width="9.140625" style="12" customWidth="1"/>
  </cols>
  <sheetData>
    <row r="1" ht="12.75"/>
    <row r="2" ht="12.75"/>
    <row r="3" ht="12.75"/>
    <row r="4" ht="12.75"/>
    <row r="5" ht="12.75"/>
    <row r="6" spans="1:9" ht="12.75">
      <c r="A6" s="1"/>
      <c r="B6" s="1"/>
      <c r="C6" s="1"/>
      <c r="D6" s="1"/>
      <c r="E6" s="1"/>
      <c r="F6" s="1"/>
      <c r="G6" s="1"/>
      <c r="H6" s="139"/>
      <c r="I6" s="1"/>
    </row>
    <row r="7" spans="1:9" ht="12.75">
      <c r="A7" s="2"/>
      <c r="B7" s="2"/>
      <c r="C7" s="3"/>
      <c r="D7" s="3"/>
      <c r="E7" s="4"/>
      <c r="F7" s="2"/>
      <c r="G7" s="2"/>
      <c r="H7" s="140"/>
      <c r="I7" s="2"/>
    </row>
    <row r="8" spans="1:9" ht="12.75">
      <c r="A8" s="2"/>
      <c r="B8" s="2"/>
      <c r="C8" s="3"/>
      <c r="D8" s="3"/>
      <c r="E8" s="4"/>
      <c r="F8" s="2"/>
      <c r="G8" s="2"/>
      <c r="H8" s="140"/>
      <c r="I8" s="2"/>
    </row>
    <row r="9" spans="1:11" ht="13.5" customHeight="1">
      <c r="A9" s="147" t="s">
        <v>0</v>
      </c>
      <c r="B9" s="147"/>
      <c r="C9" s="147"/>
      <c r="D9" s="147"/>
      <c r="E9" s="147"/>
      <c r="F9" s="147"/>
      <c r="G9" s="147"/>
      <c r="H9" s="147"/>
      <c r="I9" s="147"/>
      <c r="J9" s="147"/>
      <c r="K9" s="7"/>
    </row>
    <row r="10" spans="1:15" ht="13.5" customHeight="1">
      <c r="A10" s="148" t="s">
        <v>17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7"/>
      <c r="L10" s="16"/>
      <c r="M10" s="16"/>
      <c r="N10" s="16"/>
      <c r="O10" s="16"/>
    </row>
    <row r="11" spans="13:15" ht="13.5" customHeight="1" thickBot="1">
      <c r="M11" s="13"/>
      <c r="O11" s="13"/>
    </row>
    <row r="12" spans="1:15" ht="13.5" customHeight="1" thickBot="1">
      <c r="A12" s="149" t="s">
        <v>1</v>
      </c>
      <c r="B12" s="150"/>
      <c r="C12" s="150"/>
      <c r="D12" s="150"/>
      <c r="E12" s="150"/>
      <c r="F12" s="150"/>
      <c r="G12" s="150"/>
      <c r="H12" s="150"/>
      <c r="I12" s="150"/>
      <c r="J12" s="151"/>
      <c r="K12" s="18"/>
      <c r="L12" s="16"/>
      <c r="M12" s="16"/>
      <c r="N12" s="16"/>
      <c r="O12" s="16"/>
    </row>
    <row r="13" spans="1:15" s="13" customFormat="1" ht="13.5" customHeight="1" thickBot="1">
      <c r="A13" s="156" t="s">
        <v>18</v>
      </c>
      <c r="B13" s="157"/>
      <c r="C13" s="157"/>
      <c r="D13" s="157"/>
      <c r="E13" s="157"/>
      <c r="F13" s="157"/>
      <c r="G13" s="157"/>
      <c r="H13" s="157"/>
      <c r="I13" s="157"/>
      <c r="J13" s="158"/>
      <c r="K13" s="7"/>
      <c r="L13" s="68"/>
      <c r="M13" s="68"/>
      <c r="N13" s="68"/>
      <c r="O13" s="68"/>
    </row>
    <row r="14" spans="1:15" ht="60.75" customHeight="1" thickBot="1">
      <c r="A14" s="30" t="s">
        <v>2</v>
      </c>
      <c r="B14" s="31" t="s">
        <v>20</v>
      </c>
      <c r="C14" s="31" t="s">
        <v>53</v>
      </c>
      <c r="D14" s="31" t="s">
        <v>54</v>
      </c>
      <c r="E14" s="10" t="s">
        <v>4</v>
      </c>
      <c r="F14" s="10" t="s">
        <v>55</v>
      </c>
      <c r="G14" s="10" t="s">
        <v>56</v>
      </c>
      <c r="H14" s="142" t="s">
        <v>114</v>
      </c>
      <c r="I14" s="31" t="s">
        <v>6</v>
      </c>
      <c r="J14" s="10" t="s">
        <v>7</v>
      </c>
      <c r="L14" s="32" t="s">
        <v>8</v>
      </c>
      <c r="M14" s="33" t="s">
        <v>10</v>
      </c>
      <c r="N14" s="34" t="s">
        <v>94</v>
      </c>
      <c r="O14" s="34" t="s">
        <v>9</v>
      </c>
    </row>
    <row r="15" spans="1:15" ht="13.5" customHeight="1" thickBot="1">
      <c r="A15" s="52" t="s">
        <v>19</v>
      </c>
      <c r="B15" s="54" t="s">
        <v>21</v>
      </c>
      <c r="C15" s="51" t="s">
        <v>57</v>
      </c>
      <c r="D15" s="51" t="s">
        <v>58</v>
      </c>
      <c r="E15" s="78">
        <f aca="true" t="shared" si="0" ref="E15:E36">C15+D15</f>
        <v>60</v>
      </c>
      <c r="F15" s="5" t="s">
        <v>90</v>
      </c>
      <c r="G15" s="5" t="s">
        <v>64</v>
      </c>
      <c r="H15" s="138">
        <f aca="true" t="shared" si="1" ref="H15:H37">SUM(F15+G15)</f>
        <v>180</v>
      </c>
      <c r="I15" s="80">
        <v>178</v>
      </c>
      <c r="J15" s="78">
        <v>2</v>
      </c>
      <c r="L15" s="39">
        <v>1</v>
      </c>
      <c r="M15" s="99">
        <v>180</v>
      </c>
      <c r="N15" s="100">
        <v>151</v>
      </c>
      <c r="O15" s="100">
        <v>151</v>
      </c>
    </row>
    <row r="16" spans="1:15" ht="13.5" customHeight="1" thickBot="1">
      <c r="A16" s="53"/>
      <c r="B16" s="83" t="s">
        <v>22</v>
      </c>
      <c r="C16" s="84" t="s">
        <v>59</v>
      </c>
      <c r="D16" s="84" t="s">
        <v>60</v>
      </c>
      <c r="E16" s="85">
        <f t="shared" si="0"/>
        <v>100</v>
      </c>
      <c r="F16" s="86" t="s">
        <v>91</v>
      </c>
      <c r="G16" s="123" t="s">
        <v>73</v>
      </c>
      <c r="H16" s="138">
        <f t="shared" si="1"/>
        <v>300</v>
      </c>
      <c r="I16" s="87">
        <v>295</v>
      </c>
      <c r="J16" s="124">
        <v>5</v>
      </c>
      <c r="K16" s="89"/>
      <c r="L16" s="135">
        <v>2</v>
      </c>
      <c r="M16" s="95">
        <v>300</v>
      </c>
      <c r="N16" s="96">
        <v>267</v>
      </c>
      <c r="O16" s="96">
        <v>259</v>
      </c>
    </row>
    <row r="17" spans="1:15" ht="13.5" customHeight="1" thickBot="1">
      <c r="A17" s="52" t="s">
        <v>23</v>
      </c>
      <c r="B17" s="54" t="s">
        <v>21</v>
      </c>
      <c r="C17" s="21" t="s">
        <v>61</v>
      </c>
      <c r="D17" s="21" t="s">
        <v>13</v>
      </c>
      <c r="E17" s="78">
        <f t="shared" si="0"/>
        <v>8</v>
      </c>
      <c r="F17" s="23" t="s">
        <v>77</v>
      </c>
      <c r="G17" s="23" t="s">
        <v>66</v>
      </c>
      <c r="H17" s="138">
        <f t="shared" si="1"/>
        <v>24</v>
      </c>
      <c r="I17" s="81">
        <v>24</v>
      </c>
      <c r="J17" s="22">
        <v>0</v>
      </c>
      <c r="L17" s="24">
        <v>0</v>
      </c>
      <c r="M17" s="101">
        <v>24</v>
      </c>
      <c r="N17" s="102">
        <v>21</v>
      </c>
      <c r="O17" s="102">
        <v>19</v>
      </c>
    </row>
    <row r="18" spans="1:15" ht="13.5" customHeight="1" thickBot="1">
      <c r="A18" s="53"/>
      <c r="B18" s="83" t="s">
        <v>22</v>
      </c>
      <c r="C18" s="91" t="s">
        <v>61</v>
      </c>
      <c r="D18" s="91" t="s">
        <v>13</v>
      </c>
      <c r="E18" s="85">
        <f t="shared" si="0"/>
        <v>8</v>
      </c>
      <c r="F18" s="92" t="s">
        <v>68</v>
      </c>
      <c r="G18" s="92" t="s">
        <v>66</v>
      </c>
      <c r="H18" s="138">
        <f t="shared" si="1"/>
        <v>13</v>
      </c>
      <c r="I18" s="111">
        <v>13</v>
      </c>
      <c r="J18" s="93">
        <v>0</v>
      </c>
      <c r="K18" s="89"/>
      <c r="L18" s="94">
        <v>0</v>
      </c>
      <c r="M18" s="97">
        <v>13</v>
      </c>
      <c r="N18" s="98">
        <v>13</v>
      </c>
      <c r="O18" s="98">
        <v>11</v>
      </c>
    </row>
    <row r="19" spans="1:15" ht="13.5" customHeight="1" thickBot="1">
      <c r="A19" s="52" t="s">
        <v>24</v>
      </c>
      <c r="B19" s="54" t="s">
        <v>21</v>
      </c>
      <c r="C19" s="26" t="s">
        <v>61</v>
      </c>
      <c r="D19" s="26" t="s">
        <v>13</v>
      </c>
      <c r="E19" s="78">
        <f t="shared" si="0"/>
        <v>8</v>
      </c>
      <c r="F19" s="5" t="s">
        <v>78</v>
      </c>
      <c r="G19" s="5" t="s">
        <v>13</v>
      </c>
      <c r="H19" s="138">
        <f t="shared" si="1"/>
        <v>20</v>
      </c>
      <c r="I19" s="80">
        <v>19</v>
      </c>
      <c r="J19" s="78">
        <v>1</v>
      </c>
      <c r="L19" s="39">
        <v>0</v>
      </c>
      <c r="M19" s="99">
        <f>I19+J19+L19</f>
        <v>20</v>
      </c>
      <c r="N19" s="100">
        <v>17</v>
      </c>
      <c r="O19" s="100">
        <v>16</v>
      </c>
    </row>
    <row r="20" spans="1:15" ht="13.5" customHeight="1" thickBot="1">
      <c r="A20" s="53"/>
      <c r="B20" s="83" t="s">
        <v>22</v>
      </c>
      <c r="C20" s="91" t="s">
        <v>61</v>
      </c>
      <c r="D20" s="91" t="s">
        <v>13</v>
      </c>
      <c r="E20" s="85">
        <f t="shared" si="0"/>
        <v>8</v>
      </c>
      <c r="F20" s="86" t="s">
        <v>60</v>
      </c>
      <c r="G20" s="86" t="s">
        <v>66</v>
      </c>
      <c r="H20" s="138">
        <f t="shared" si="1"/>
        <v>15</v>
      </c>
      <c r="I20" s="87">
        <v>15</v>
      </c>
      <c r="J20" s="88">
        <v>0</v>
      </c>
      <c r="K20" s="89"/>
      <c r="L20" s="90">
        <v>0</v>
      </c>
      <c r="M20" s="95">
        <v>15</v>
      </c>
      <c r="N20" s="96">
        <v>15</v>
      </c>
      <c r="O20" s="96">
        <v>13</v>
      </c>
    </row>
    <row r="21" spans="1:15" ht="13.5" customHeight="1" thickBot="1">
      <c r="A21" s="52" t="s">
        <v>25</v>
      </c>
      <c r="B21" s="54" t="s">
        <v>21</v>
      </c>
      <c r="C21" s="21" t="s">
        <v>62</v>
      </c>
      <c r="D21" s="21" t="s">
        <v>13</v>
      </c>
      <c r="E21" s="78">
        <f t="shared" si="0"/>
        <v>5</v>
      </c>
      <c r="F21" s="23" t="s">
        <v>12</v>
      </c>
      <c r="G21" s="23" t="s">
        <v>66</v>
      </c>
      <c r="H21" s="138">
        <f t="shared" si="1"/>
        <v>14</v>
      </c>
      <c r="I21" s="81">
        <v>14</v>
      </c>
      <c r="J21" s="22">
        <v>0</v>
      </c>
      <c r="L21" s="24">
        <v>0</v>
      </c>
      <c r="M21" s="101">
        <f>I21+J21+L21</f>
        <v>14</v>
      </c>
      <c r="N21" s="102">
        <v>13</v>
      </c>
      <c r="O21" s="102">
        <v>12</v>
      </c>
    </row>
    <row r="22" spans="1:15" ht="13.5" customHeight="1" thickBot="1">
      <c r="A22" s="53"/>
      <c r="B22" s="83" t="s">
        <v>22</v>
      </c>
      <c r="C22" s="91" t="s">
        <v>63</v>
      </c>
      <c r="D22" s="91" t="s">
        <v>64</v>
      </c>
      <c r="E22" s="85">
        <f t="shared" si="0"/>
        <v>10</v>
      </c>
      <c r="F22" s="92" t="s">
        <v>77</v>
      </c>
      <c r="G22" s="92" t="s">
        <v>13</v>
      </c>
      <c r="H22" s="138">
        <f t="shared" si="1"/>
        <v>25</v>
      </c>
      <c r="I22" s="111">
        <v>24</v>
      </c>
      <c r="J22" s="112">
        <v>1</v>
      </c>
      <c r="K22" s="89"/>
      <c r="L22" s="94">
        <v>0</v>
      </c>
      <c r="M22" s="97">
        <v>25</v>
      </c>
      <c r="N22" s="98">
        <v>19</v>
      </c>
      <c r="O22" s="98">
        <v>19</v>
      </c>
    </row>
    <row r="23" spans="1:15" ht="13.5" customHeight="1" thickBot="1">
      <c r="A23" s="52" t="s">
        <v>26</v>
      </c>
      <c r="B23" s="54" t="s">
        <v>21</v>
      </c>
      <c r="C23" s="51" t="s">
        <v>65</v>
      </c>
      <c r="D23" s="51" t="s">
        <v>58</v>
      </c>
      <c r="E23" s="78">
        <f t="shared" si="0"/>
        <v>60</v>
      </c>
      <c r="F23" s="5" t="s">
        <v>79</v>
      </c>
      <c r="G23" s="5" t="s">
        <v>66</v>
      </c>
      <c r="H23" s="138">
        <f t="shared" si="1"/>
        <v>161</v>
      </c>
      <c r="I23" s="80">
        <v>161</v>
      </c>
      <c r="J23" s="78">
        <v>0</v>
      </c>
      <c r="L23" s="39">
        <v>0</v>
      </c>
      <c r="M23" s="146">
        <v>161</v>
      </c>
      <c r="N23" s="100">
        <v>143</v>
      </c>
      <c r="O23" s="100">
        <v>136</v>
      </c>
    </row>
    <row r="24" spans="1:15" ht="13.5" customHeight="1" thickBot="1">
      <c r="A24" s="53"/>
      <c r="B24" s="83" t="s">
        <v>22</v>
      </c>
      <c r="C24" s="84" t="s">
        <v>59</v>
      </c>
      <c r="D24" s="84" t="s">
        <v>60</v>
      </c>
      <c r="E24" s="85">
        <f t="shared" si="0"/>
        <v>100</v>
      </c>
      <c r="F24" s="86" t="s">
        <v>80</v>
      </c>
      <c r="G24" s="86" t="s">
        <v>66</v>
      </c>
      <c r="H24" s="138">
        <f t="shared" si="1"/>
        <v>228</v>
      </c>
      <c r="I24" s="87">
        <v>228</v>
      </c>
      <c r="J24" s="88">
        <v>0</v>
      </c>
      <c r="K24" s="89"/>
      <c r="L24" s="90">
        <v>0</v>
      </c>
      <c r="M24" s="95">
        <v>228</v>
      </c>
      <c r="N24" s="96">
        <v>216</v>
      </c>
      <c r="O24" s="96">
        <v>208</v>
      </c>
    </row>
    <row r="25" spans="1:15" ht="13.5" customHeight="1" thickBot="1">
      <c r="A25" s="52" t="s">
        <v>27</v>
      </c>
      <c r="B25" s="54" t="s">
        <v>21</v>
      </c>
      <c r="C25" s="21" t="s">
        <v>64</v>
      </c>
      <c r="D25" s="21" t="s">
        <v>66</v>
      </c>
      <c r="E25" s="78">
        <f t="shared" si="0"/>
        <v>2</v>
      </c>
      <c r="F25" s="23" t="s">
        <v>67</v>
      </c>
      <c r="G25" s="23" t="s">
        <v>66</v>
      </c>
      <c r="H25" s="138">
        <f t="shared" si="1"/>
        <v>6</v>
      </c>
      <c r="I25" s="81">
        <v>6</v>
      </c>
      <c r="J25" s="22">
        <v>0</v>
      </c>
      <c r="L25" s="24">
        <v>0</v>
      </c>
      <c r="M25" s="101">
        <f>I25+J25+L25</f>
        <v>6</v>
      </c>
      <c r="N25" s="102">
        <v>6</v>
      </c>
      <c r="O25" s="102">
        <v>5</v>
      </c>
    </row>
    <row r="26" spans="1:15" ht="13.5" customHeight="1" thickBot="1">
      <c r="A26" s="53"/>
      <c r="B26" s="83" t="s">
        <v>22</v>
      </c>
      <c r="C26" s="91" t="s">
        <v>62</v>
      </c>
      <c r="D26" s="91" t="s">
        <v>13</v>
      </c>
      <c r="E26" s="85">
        <f t="shared" si="0"/>
        <v>5</v>
      </c>
      <c r="F26" s="92" t="s">
        <v>60</v>
      </c>
      <c r="G26" s="92" t="s">
        <v>66</v>
      </c>
      <c r="H26" s="138">
        <f t="shared" si="1"/>
        <v>15</v>
      </c>
      <c r="I26" s="111">
        <v>15</v>
      </c>
      <c r="J26" s="93">
        <v>0</v>
      </c>
      <c r="K26" s="89"/>
      <c r="L26" s="94">
        <v>0</v>
      </c>
      <c r="M26" s="97">
        <v>15</v>
      </c>
      <c r="N26" s="98">
        <v>14</v>
      </c>
      <c r="O26" s="98">
        <v>13</v>
      </c>
    </row>
    <row r="27" spans="1:15" ht="13.5" customHeight="1" thickBot="1">
      <c r="A27" s="52" t="s">
        <v>28</v>
      </c>
      <c r="B27" s="54" t="s">
        <v>21</v>
      </c>
      <c r="C27" s="21" t="s">
        <v>62</v>
      </c>
      <c r="D27" s="21" t="s">
        <v>13</v>
      </c>
      <c r="E27" s="78">
        <f t="shared" si="0"/>
        <v>5</v>
      </c>
      <c r="F27" s="23" t="s">
        <v>68</v>
      </c>
      <c r="G27" s="23" t="s">
        <v>13</v>
      </c>
      <c r="H27" s="138">
        <f t="shared" si="1"/>
        <v>14</v>
      </c>
      <c r="I27" s="81">
        <v>13</v>
      </c>
      <c r="J27" s="82">
        <v>1</v>
      </c>
      <c r="L27" s="24">
        <v>0</v>
      </c>
      <c r="M27" s="101">
        <v>14</v>
      </c>
      <c r="N27" s="102">
        <v>11</v>
      </c>
      <c r="O27" s="102">
        <v>9</v>
      </c>
    </row>
    <row r="28" spans="1:15" ht="13.5" customHeight="1" thickBot="1">
      <c r="A28" s="53"/>
      <c r="B28" s="83" t="s">
        <v>22</v>
      </c>
      <c r="C28" s="91" t="s">
        <v>61</v>
      </c>
      <c r="D28" s="91" t="s">
        <v>13</v>
      </c>
      <c r="E28" s="85">
        <f t="shared" si="0"/>
        <v>8</v>
      </c>
      <c r="F28" s="92" t="s">
        <v>77</v>
      </c>
      <c r="G28" s="92" t="s">
        <v>66</v>
      </c>
      <c r="H28" s="138">
        <f t="shared" si="1"/>
        <v>24</v>
      </c>
      <c r="I28" s="111">
        <v>24</v>
      </c>
      <c r="J28" s="93">
        <v>0</v>
      </c>
      <c r="K28" s="89"/>
      <c r="L28" s="94">
        <v>0</v>
      </c>
      <c r="M28" s="97">
        <v>24</v>
      </c>
      <c r="N28" s="98">
        <v>20</v>
      </c>
      <c r="O28" s="98">
        <v>18</v>
      </c>
    </row>
    <row r="29" spans="1:15" ht="13.5" customHeight="1" thickBot="1">
      <c r="A29" s="52" t="s">
        <v>29</v>
      </c>
      <c r="B29" s="54" t="s">
        <v>21</v>
      </c>
      <c r="C29" s="21" t="s">
        <v>61</v>
      </c>
      <c r="D29" s="21" t="s">
        <v>13</v>
      </c>
      <c r="E29" s="78">
        <f t="shared" si="0"/>
        <v>8</v>
      </c>
      <c r="F29" s="23" t="s">
        <v>81</v>
      </c>
      <c r="G29" s="23" t="s">
        <v>13</v>
      </c>
      <c r="H29" s="138">
        <f t="shared" si="1"/>
        <v>22</v>
      </c>
      <c r="I29" s="81">
        <v>21</v>
      </c>
      <c r="J29" s="82">
        <v>1</v>
      </c>
      <c r="L29" s="24">
        <v>0</v>
      </c>
      <c r="M29" s="101">
        <f>I29+J29+L29</f>
        <v>22</v>
      </c>
      <c r="N29" s="102">
        <v>17</v>
      </c>
      <c r="O29" s="102">
        <v>16</v>
      </c>
    </row>
    <row r="30" spans="1:15" ht="13.5" customHeight="1" thickBot="1">
      <c r="A30" s="53"/>
      <c r="B30" s="83" t="s">
        <v>22</v>
      </c>
      <c r="C30" s="91" t="s">
        <v>62</v>
      </c>
      <c r="D30" s="91" t="s">
        <v>13</v>
      </c>
      <c r="E30" s="85">
        <f t="shared" si="0"/>
        <v>5</v>
      </c>
      <c r="F30" s="92" t="s">
        <v>82</v>
      </c>
      <c r="G30" s="92" t="s">
        <v>66</v>
      </c>
      <c r="H30" s="138">
        <f t="shared" si="1"/>
        <v>11</v>
      </c>
      <c r="I30" s="111">
        <v>11</v>
      </c>
      <c r="J30" s="112">
        <v>0</v>
      </c>
      <c r="K30" s="89"/>
      <c r="L30" s="94">
        <v>0</v>
      </c>
      <c r="M30" s="97">
        <f>I30+J30+L30</f>
        <v>11</v>
      </c>
      <c r="N30" s="98">
        <v>11</v>
      </c>
      <c r="O30" s="98">
        <v>10</v>
      </c>
    </row>
    <row r="31" spans="1:15" ht="13.5" customHeight="1" thickBot="1">
      <c r="A31" s="52" t="s">
        <v>30</v>
      </c>
      <c r="B31" s="54" t="s">
        <v>21</v>
      </c>
      <c r="C31" s="21" t="s">
        <v>67</v>
      </c>
      <c r="D31" s="21" t="s">
        <v>13</v>
      </c>
      <c r="E31" s="78">
        <f t="shared" si="0"/>
        <v>7</v>
      </c>
      <c r="F31" s="23" t="s">
        <v>83</v>
      </c>
      <c r="G31" s="23" t="s">
        <v>13</v>
      </c>
      <c r="H31" s="138">
        <f t="shared" si="1"/>
        <v>21</v>
      </c>
      <c r="I31" s="81">
        <v>20</v>
      </c>
      <c r="J31" s="82">
        <v>1</v>
      </c>
      <c r="L31" s="24">
        <v>0</v>
      </c>
      <c r="M31" s="101">
        <f>I31+J31+L31</f>
        <v>21</v>
      </c>
      <c r="N31" s="102">
        <v>16</v>
      </c>
      <c r="O31" s="102">
        <v>15</v>
      </c>
    </row>
    <row r="32" spans="1:15" ht="13.5" customHeight="1" thickBot="1">
      <c r="A32" s="53"/>
      <c r="B32" s="83" t="s">
        <v>22</v>
      </c>
      <c r="C32" s="91" t="s">
        <v>63</v>
      </c>
      <c r="D32" s="91" t="s">
        <v>13</v>
      </c>
      <c r="E32" s="85">
        <f t="shared" si="0"/>
        <v>9</v>
      </c>
      <c r="F32" s="92" t="s">
        <v>84</v>
      </c>
      <c r="G32" s="92" t="s">
        <v>66</v>
      </c>
      <c r="H32" s="138">
        <f t="shared" si="1"/>
        <v>18</v>
      </c>
      <c r="I32" s="111">
        <v>18</v>
      </c>
      <c r="J32" s="93">
        <v>0</v>
      </c>
      <c r="K32" s="89"/>
      <c r="L32" s="94">
        <v>0</v>
      </c>
      <c r="M32" s="97">
        <v>18</v>
      </c>
      <c r="N32" s="98">
        <v>15</v>
      </c>
      <c r="O32" s="98">
        <v>14</v>
      </c>
    </row>
    <row r="33" spans="1:15" ht="13.5" customHeight="1" thickBot="1">
      <c r="A33" s="52" t="s">
        <v>31</v>
      </c>
      <c r="B33" s="54" t="s">
        <v>21</v>
      </c>
      <c r="C33" s="21" t="s">
        <v>68</v>
      </c>
      <c r="D33" s="21" t="s">
        <v>64</v>
      </c>
      <c r="E33" s="78">
        <f t="shared" si="0"/>
        <v>15</v>
      </c>
      <c r="F33" s="23" t="s">
        <v>76</v>
      </c>
      <c r="G33" s="23" t="s">
        <v>70</v>
      </c>
      <c r="H33" s="138">
        <f t="shared" si="1"/>
        <v>45</v>
      </c>
      <c r="I33" s="81">
        <v>42</v>
      </c>
      <c r="J33" s="82">
        <v>3</v>
      </c>
      <c r="L33" s="24">
        <v>0</v>
      </c>
      <c r="M33" s="101">
        <v>45</v>
      </c>
      <c r="N33" s="102">
        <v>42</v>
      </c>
      <c r="O33" s="102">
        <v>37</v>
      </c>
    </row>
    <row r="34" spans="1:15" ht="13.5" customHeight="1" thickBot="1">
      <c r="A34" s="53"/>
      <c r="B34" s="83" t="s">
        <v>22</v>
      </c>
      <c r="C34" s="91" t="s">
        <v>69</v>
      </c>
      <c r="D34" s="91" t="s">
        <v>70</v>
      </c>
      <c r="E34" s="85">
        <f t="shared" si="0"/>
        <v>20</v>
      </c>
      <c r="F34" s="92" t="s">
        <v>85</v>
      </c>
      <c r="G34" s="92" t="s">
        <v>66</v>
      </c>
      <c r="H34" s="138">
        <f t="shared" si="1"/>
        <v>60</v>
      </c>
      <c r="I34" s="111">
        <v>60</v>
      </c>
      <c r="J34" s="112">
        <v>0</v>
      </c>
      <c r="K34" s="89"/>
      <c r="L34" s="94">
        <v>0</v>
      </c>
      <c r="M34" s="97">
        <v>60</v>
      </c>
      <c r="N34" s="98">
        <v>48</v>
      </c>
      <c r="O34" s="98">
        <v>47</v>
      </c>
    </row>
    <row r="35" spans="1:15" ht="13.5" customHeight="1" thickBot="1">
      <c r="A35" s="52" t="s">
        <v>32</v>
      </c>
      <c r="B35" s="54" t="s">
        <v>21</v>
      </c>
      <c r="C35" s="21" t="s">
        <v>61</v>
      </c>
      <c r="D35" s="21" t="s">
        <v>13</v>
      </c>
      <c r="E35" s="78">
        <f t="shared" si="0"/>
        <v>8</v>
      </c>
      <c r="F35" s="23" t="s">
        <v>77</v>
      </c>
      <c r="G35" s="23" t="s">
        <v>66</v>
      </c>
      <c r="H35" s="138">
        <f t="shared" si="1"/>
        <v>24</v>
      </c>
      <c r="I35" s="81">
        <v>24</v>
      </c>
      <c r="J35" s="82">
        <v>0</v>
      </c>
      <c r="L35" s="24">
        <v>0</v>
      </c>
      <c r="M35" s="101">
        <f>I35+J35+L35</f>
        <v>24</v>
      </c>
      <c r="N35" s="102">
        <v>13</v>
      </c>
      <c r="O35" s="102">
        <v>12</v>
      </c>
    </row>
    <row r="36" spans="1:15" ht="13.5" customHeight="1" thickBot="1">
      <c r="A36" s="55"/>
      <c r="B36" s="113" t="s">
        <v>22</v>
      </c>
      <c r="C36" s="114" t="s">
        <v>61</v>
      </c>
      <c r="D36" s="114" t="s">
        <v>13</v>
      </c>
      <c r="E36" s="85">
        <f t="shared" si="0"/>
        <v>8</v>
      </c>
      <c r="F36" s="115" t="s">
        <v>78</v>
      </c>
      <c r="G36" s="115" t="s">
        <v>64</v>
      </c>
      <c r="H36" s="138">
        <f t="shared" si="1"/>
        <v>21</v>
      </c>
      <c r="I36" s="116">
        <v>19</v>
      </c>
      <c r="J36" s="117">
        <v>2</v>
      </c>
      <c r="K36" s="89"/>
      <c r="L36" s="118">
        <v>0</v>
      </c>
      <c r="M36" s="119">
        <v>21</v>
      </c>
      <c r="N36" s="120">
        <v>18</v>
      </c>
      <c r="O36" s="120">
        <v>18</v>
      </c>
    </row>
    <row r="37" spans="1:15" ht="13.5" customHeight="1" thickBot="1">
      <c r="A37" s="19" t="s">
        <v>5</v>
      </c>
      <c r="B37" s="59"/>
      <c r="C37" s="44">
        <f>SUM(C15+C16+C17+C18+C19+C20+C21+C22+C23+C24+C25+C26+C27+C28+C29+C30+C31+C32+C33+C34+C35+C36)</f>
        <v>398</v>
      </c>
      <c r="D37" s="44">
        <f>SUM(D15+D16+D17+D18+D19+D20+D21+D22+D23+D24+D25+D26+D27+D28+D29+D30+D31+D32+D33+D34+D35+D36)</f>
        <v>69</v>
      </c>
      <c r="E37" s="44">
        <f>SUM(E15:E36)</f>
        <v>467</v>
      </c>
      <c r="F37" s="44">
        <f>SUM(F15+F16+F17+F18+F19+F20+F21+F22+F23+F24+F25+F26+F27+F28+F29+F30+F31+F32+F33+F34+F35+F36)</f>
        <v>1244</v>
      </c>
      <c r="G37" s="44">
        <f>SUM(G15+G16+G17+G18+G19+G20+G21+G22+G23+G24+G25+G26+G27+G28+G29+G30+G31+G32+G33+G34+G35+G36)</f>
        <v>17</v>
      </c>
      <c r="H37" s="138">
        <f t="shared" si="1"/>
        <v>1261</v>
      </c>
      <c r="I37" s="46">
        <f>SUM(I15:I36)</f>
        <v>1244</v>
      </c>
      <c r="J37" s="46">
        <f>SUM(J15:J36)</f>
        <v>17</v>
      </c>
      <c r="L37" s="46">
        <f>SUM(L15:L36)</f>
        <v>3</v>
      </c>
      <c r="M37" s="67">
        <f>SUM(M15:M36)</f>
        <v>1261</v>
      </c>
      <c r="N37" s="47">
        <f>SUM(N15:N36)</f>
        <v>1106</v>
      </c>
      <c r="O37" s="47">
        <f>SUM(O15:O36)</f>
        <v>1058</v>
      </c>
    </row>
    <row r="38" spans="1:15" ht="13.5" customHeight="1" thickBot="1">
      <c r="A38" s="159" t="s">
        <v>33</v>
      </c>
      <c r="B38" s="160"/>
      <c r="C38" s="160"/>
      <c r="D38" s="160"/>
      <c r="E38" s="160"/>
      <c r="F38" s="160"/>
      <c r="G38" s="160"/>
      <c r="H38" s="160"/>
      <c r="I38" s="160"/>
      <c r="J38" s="161"/>
      <c r="K38" s="69"/>
      <c r="L38" s="70"/>
      <c r="M38" s="106"/>
      <c r="N38" s="106"/>
      <c r="O38" s="106"/>
    </row>
    <row r="39" spans="1:15" ht="59.25" customHeight="1" thickBot="1">
      <c r="A39" s="30" t="s">
        <v>2</v>
      </c>
      <c r="B39" s="56"/>
      <c r="C39" s="31" t="s">
        <v>53</v>
      </c>
      <c r="D39" s="31" t="s">
        <v>54</v>
      </c>
      <c r="E39" s="10" t="s">
        <v>4</v>
      </c>
      <c r="F39" s="10" t="s">
        <v>55</v>
      </c>
      <c r="G39" s="10" t="s">
        <v>56</v>
      </c>
      <c r="H39" s="142" t="s">
        <v>114</v>
      </c>
      <c r="I39" s="31" t="s">
        <v>6</v>
      </c>
      <c r="J39" s="10" t="s">
        <v>7</v>
      </c>
      <c r="L39" s="32" t="s">
        <v>8</v>
      </c>
      <c r="M39" s="33" t="s">
        <v>10</v>
      </c>
      <c r="N39" s="34" t="s">
        <v>94</v>
      </c>
      <c r="O39" s="34" t="s">
        <v>9</v>
      </c>
    </row>
    <row r="40" spans="1:15" ht="13.5" customHeight="1" thickBot="1">
      <c r="A40" s="57" t="s">
        <v>34</v>
      </c>
      <c r="B40" s="58"/>
      <c r="C40" s="51" t="s">
        <v>71</v>
      </c>
      <c r="D40" s="51" t="s">
        <v>61</v>
      </c>
      <c r="E40" s="78">
        <f>C40+D40</f>
        <v>45</v>
      </c>
      <c r="F40" s="5" t="s">
        <v>86</v>
      </c>
      <c r="G40" s="5" t="s">
        <v>64</v>
      </c>
      <c r="H40" s="51">
        <f aca="true" t="shared" si="2" ref="H40:H45">SUM(F40+G40)</f>
        <v>107</v>
      </c>
      <c r="I40" s="80">
        <v>105</v>
      </c>
      <c r="J40" s="78">
        <v>2</v>
      </c>
      <c r="L40" s="39">
        <v>0</v>
      </c>
      <c r="M40" s="99">
        <v>107</v>
      </c>
      <c r="N40" s="100">
        <v>101</v>
      </c>
      <c r="O40" s="100">
        <v>80</v>
      </c>
    </row>
    <row r="41" spans="1:15" ht="13.5" customHeight="1" thickBot="1">
      <c r="A41" s="57" t="s">
        <v>35</v>
      </c>
      <c r="B41" s="58"/>
      <c r="C41" s="20" t="s">
        <v>62</v>
      </c>
      <c r="D41" s="20" t="s">
        <v>13</v>
      </c>
      <c r="E41" s="78">
        <f>C41+D41</f>
        <v>5</v>
      </c>
      <c r="F41" s="9" t="s">
        <v>82</v>
      </c>
      <c r="G41" s="9" t="s">
        <v>64</v>
      </c>
      <c r="H41" s="51">
        <f t="shared" si="2"/>
        <v>13</v>
      </c>
      <c r="I41" s="121">
        <v>5</v>
      </c>
      <c r="J41" s="6">
        <v>1</v>
      </c>
      <c r="L41" s="8">
        <v>0</v>
      </c>
      <c r="M41" s="79">
        <v>6</v>
      </c>
      <c r="N41" s="103">
        <v>5</v>
      </c>
      <c r="O41" s="103">
        <v>5</v>
      </c>
    </row>
    <row r="42" spans="1:15" ht="13.5" customHeight="1" thickBot="1">
      <c r="A42" s="57" t="s">
        <v>36</v>
      </c>
      <c r="B42" s="58"/>
      <c r="C42" s="21" t="s">
        <v>69</v>
      </c>
      <c r="D42" s="21" t="s">
        <v>70</v>
      </c>
      <c r="E42" s="78">
        <f>C42+D42</f>
        <v>20</v>
      </c>
      <c r="F42" s="23" t="s">
        <v>87</v>
      </c>
      <c r="G42" s="23" t="s">
        <v>66</v>
      </c>
      <c r="H42" s="51">
        <f t="shared" si="2"/>
        <v>28</v>
      </c>
      <c r="I42" s="81">
        <v>23</v>
      </c>
      <c r="J42" s="22">
        <v>0</v>
      </c>
      <c r="L42" s="24">
        <v>0</v>
      </c>
      <c r="M42" s="101">
        <v>23</v>
      </c>
      <c r="N42" s="102">
        <v>22</v>
      </c>
      <c r="O42" s="102">
        <v>18</v>
      </c>
    </row>
    <row r="43" spans="1:15" ht="13.5" customHeight="1" thickBot="1">
      <c r="A43" s="57" t="s">
        <v>37</v>
      </c>
      <c r="B43" s="58"/>
      <c r="C43" s="26" t="s">
        <v>68</v>
      </c>
      <c r="D43" s="26" t="s">
        <v>64</v>
      </c>
      <c r="E43" s="78">
        <f>C43+D43</f>
        <v>15</v>
      </c>
      <c r="F43" s="28" t="s">
        <v>58</v>
      </c>
      <c r="G43" s="28" t="s">
        <v>13</v>
      </c>
      <c r="H43" s="51">
        <f t="shared" si="2"/>
        <v>10</v>
      </c>
      <c r="I43" s="46">
        <v>9</v>
      </c>
      <c r="J43" s="27">
        <v>1</v>
      </c>
      <c r="L43" s="29">
        <v>0</v>
      </c>
      <c r="M43" s="104">
        <v>10</v>
      </c>
      <c r="N43" s="105">
        <v>5</v>
      </c>
      <c r="O43" s="105">
        <v>5</v>
      </c>
    </row>
    <row r="44" spans="1:15" ht="13.5" customHeight="1" thickBot="1">
      <c r="A44" s="57" t="s">
        <v>38</v>
      </c>
      <c r="B44" s="58"/>
      <c r="C44" s="26" t="s">
        <v>72</v>
      </c>
      <c r="D44" s="26" t="s">
        <v>73</v>
      </c>
      <c r="E44" s="78">
        <f>C44+D44</f>
        <v>35</v>
      </c>
      <c r="F44" s="5" t="s">
        <v>88</v>
      </c>
      <c r="G44" s="5" t="s">
        <v>13</v>
      </c>
      <c r="H44" s="51">
        <f t="shared" si="2"/>
        <v>103</v>
      </c>
      <c r="I44" s="80">
        <v>102</v>
      </c>
      <c r="J44" s="78">
        <v>1</v>
      </c>
      <c r="L44" s="39">
        <v>0</v>
      </c>
      <c r="M44" s="99">
        <v>103</v>
      </c>
      <c r="N44" s="100">
        <v>76</v>
      </c>
      <c r="O44" s="100">
        <v>63</v>
      </c>
    </row>
    <row r="45" spans="1:15" ht="13.5" customHeight="1" thickBot="1">
      <c r="A45" s="19" t="s">
        <v>5</v>
      </c>
      <c r="B45" s="59" t="s">
        <v>14</v>
      </c>
      <c r="C45" s="44">
        <f>SUM(C40+C41+C42+C43+C44)</f>
        <v>102</v>
      </c>
      <c r="D45" s="44">
        <f>SUM(D40+D41+D42+D43+D44)</f>
        <v>18</v>
      </c>
      <c r="E45" s="44">
        <f>SUM(E40:E44)</f>
        <v>120</v>
      </c>
      <c r="F45" s="44">
        <f>SUM(F40+F41+F42+F43+F44)</f>
        <v>255</v>
      </c>
      <c r="G45" s="44">
        <f>SUM(G40+G41+G42+G43+G44)</f>
        <v>6</v>
      </c>
      <c r="H45" s="51">
        <f t="shared" si="2"/>
        <v>261</v>
      </c>
      <c r="I45" s="46">
        <f>SUM(I40:I44)</f>
        <v>244</v>
      </c>
      <c r="J45" s="46">
        <f>SUM(J40:J44)</f>
        <v>5</v>
      </c>
      <c r="L45" s="46">
        <f>SUM(L40:L44)</f>
        <v>0</v>
      </c>
      <c r="M45" s="67">
        <f>SUM(M40:M44)</f>
        <v>249</v>
      </c>
      <c r="N45" s="47">
        <f>SUM(N40:N44)</f>
        <v>209</v>
      </c>
      <c r="O45" s="47">
        <f>SUM(O40:O44)</f>
        <v>171</v>
      </c>
    </row>
    <row r="46" spans="1:15" ht="13.5" customHeight="1" thickBot="1">
      <c r="A46" s="162" t="s">
        <v>39</v>
      </c>
      <c r="B46" s="163"/>
      <c r="C46" s="163"/>
      <c r="D46" s="163"/>
      <c r="E46" s="163"/>
      <c r="F46" s="163"/>
      <c r="G46" s="163"/>
      <c r="H46" s="163"/>
      <c r="I46" s="163"/>
      <c r="J46" s="164"/>
      <c r="K46" s="71"/>
      <c r="L46" s="72"/>
      <c r="M46" s="107"/>
      <c r="N46" s="108"/>
      <c r="O46" s="108"/>
    </row>
    <row r="47" spans="1:15" ht="59.25" customHeight="1" thickBot="1">
      <c r="A47" s="30" t="s">
        <v>2</v>
      </c>
      <c r="B47" s="56"/>
      <c r="C47" s="31" t="s">
        <v>53</v>
      </c>
      <c r="D47" s="31" t="s">
        <v>54</v>
      </c>
      <c r="E47" s="10" t="s">
        <v>4</v>
      </c>
      <c r="F47" s="10" t="s">
        <v>55</v>
      </c>
      <c r="G47" s="10" t="s">
        <v>56</v>
      </c>
      <c r="H47" s="142" t="s">
        <v>114</v>
      </c>
      <c r="I47" s="31" t="s">
        <v>6</v>
      </c>
      <c r="J47" s="10" t="s">
        <v>7</v>
      </c>
      <c r="L47" s="32" t="s">
        <v>8</v>
      </c>
      <c r="M47" s="33" t="s">
        <v>10</v>
      </c>
      <c r="N47" s="34" t="s">
        <v>94</v>
      </c>
      <c r="O47" s="34" t="s">
        <v>9</v>
      </c>
    </row>
    <row r="48" spans="1:15" ht="13.5" customHeight="1" thickBot="1">
      <c r="A48" s="57" t="s">
        <v>40</v>
      </c>
      <c r="B48" s="58"/>
      <c r="C48" s="51" t="s">
        <v>64</v>
      </c>
      <c r="D48" s="51" t="s">
        <v>66</v>
      </c>
      <c r="E48" s="78">
        <f aca="true" t="shared" si="3" ref="E48:E55">C48+D48</f>
        <v>2</v>
      </c>
      <c r="F48" s="5" t="s">
        <v>67</v>
      </c>
      <c r="G48" s="5" t="s">
        <v>66</v>
      </c>
      <c r="H48" s="51">
        <f aca="true" t="shared" si="4" ref="H48:H56">SUM(F48+G48)</f>
        <v>6</v>
      </c>
      <c r="I48" s="80">
        <v>3</v>
      </c>
      <c r="J48" s="37">
        <v>0</v>
      </c>
      <c r="L48" s="39">
        <v>0</v>
      </c>
      <c r="M48" s="99">
        <f aca="true" t="shared" si="5" ref="M48:M55">I48+J48+L48</f>
        <v>3</v>
      </c>
      <c r="N48" s="100">
        <v>2</v>
      </c>
      <c r="O48" s="100">
        <v>2</v>
      </c>
    </row>
    <row r="49" spans="1:15" ht="13.5" customHeight="1" thickBot="1">
      <c r="A49" s="57" t="s">
        <v>41</v>
      </c>
      <c r="B49" s="58"/>
      <c r="C49" s="20" t="s">
        <v>70</v>
      </c>
      <c r="D49" s="20" t="s">
        <v>66</v>
      </c>
      <c r="E49" s="78">
        <f t="shared" si="3"/>
        <v>3</v>
      </c>
      <c r="F49" s="9" t="s">
        <v>11</v>
      </c>
      <c r="G49" s="9" t="s">
        <v>66</v>
      </c>
      <c r="H49" s="51">
        <f t="shared" si="4"/>
        <v>9</v>
      </c>
      <c r="I49" s="121">
        <v>7</v>
      </c>
      <c r="J49" s="6">
        <v>0</v>
      </c>
      <c r="L49" s="8">
        <v>0</v>
      </c>
      <c r="M49" s="79">
        <f t="shared" si="5"/>
        <v>7</v>
      </c>
      <c r="N49" s="103">
        <v>3</v>
      </c>
      <c r="O49" s="103">
        <v>3</v>
      </c>
    </row>
    <row r="50" spans="1:15" ht="13.5" customHeight="1" thickBot="1">
      <c r="A50" s="57" t="s">
        <v>42</v>
      </c>
      <c r="B50" s="58"/>
      <c r="C50" s="21" t="s">
        <v>62</v>
      </c>
      <c r="D50" s="21" t="s">
        <v>13</v>
      </c>
      <c r="E50" s="78">
        <f t="shared" si="3"/>
        <v>5</v>
      </c>
      <c r="F50" s="23" t="s">
        <v>89</v>
      </c>
      <c r="G50" s="23" t="s">
        <v>66</v>
      </c>
      <c r="H50" s="51">
        <f t="shared" si="4"/>
        <v>12</v>
      </c>
      <c r="I50" s="81">
        <v>12</v>
      </c>
      <c r="J50" s="22">
        <v>0</v>
      </c>
      <c r="L50" s="24">
        <v>0</v>
      </c>
      <c r="M50" s="101">
        <v>12</v>
      </c>
      <c r="N50" s="102">
        <v>5</v>
      </c>
      <c r="O50" s="102">
        <v>5</v>
      </c>
    </row>
    <row r="51" spans="1:15" s="13" customFormat="1" ht="13.5" thickBot="1">
      <c r="A51" s="57" t="s">
        <v>43</v>
      </c>
      <c r="B51" s="58"/>
      <c r="C51" s="26" t="s">
        <v>62</v>
      </c>
      <c r="D51" s="26" t="s">
        <v>13</v>
      </c>
      <c r="E51" s="78">
        <f t="shared" si="3"/>
        <v>5</v>
      </c>
      <c r="F51" s="28" t="s">
        <v>60</v>
      </c>
      <c r="G51" s="28" t="s">
        <v>66</v>
      </c>
      <c r="H51" s="51">
        <f t="shared" si="4"/>
        <v>15</v>
      </c>
      <c r="I51" s="46">
        <v>12</v>
      </c>
      <c r="J51" s="27">
        <v>0</v>
      </c>
      <c r="L51" s="29">
        <v>0</v>
      </c>
      <c r="M51" s="104">
        <v>12</v>
      </c>
      <c r="N51" s="105">
        <v>7</v>
      </c>
      <c r="O51" s="105">
        <v>7</v>
      </c>
    </row>
    <row r="52" spans="1:15" ht="15" customHeight="1" thickBot="1">
      <c r="A52" s="57" t="s">
        <v>44</v>
      </c>
      <c r="B52" s="58"/>
      <c r="C52" s="26" t="s">
        <v>64</v>
      </c>
      <c r="D52" s="26" t="s">
        <v>66</v>
      </c>
      <c r="E52" s="78">
        <f t="shared" si="3"/>
        <v>2</v>
      </c>
      <c r="F52" s="5" t="s">
        <v>67</v>
      </c>
      <c r="G52" s="5" t="s">
        <v>66</v>
      </c>
      <c r="H52" s="51">
        <f t="shared" si="4"/>
        <v>6</v>
      </c>
      <c r="I52" s="80">
        <v>6</v>
      </c>
      <c r="J52" s="37">
        <v>0</v>
      </c>
      <c r="L52" s="39">
        <v>0</v>
      </c>
      <c r="M52" s="99">
        <v>6</v>
      </c>
      <c r="N52" s="100">
        <v>3</v>
      </c>
      <c r="O52" s="100">
        <v>3</v>
      </c>
    </row>
    <row r="53" spans="1:15" ht="13.5" customHeight="1" thickBot="1">
      <c r="A53" s="57" t="s">
        <v>45</v>
      </c>
      <c r="B53" s="58"/>
      <c r="C53" s="26" t="s">
        <v>70</v>
      </c>
      <c r="D53" s="26" t="s">
        <v>66</v>
      </c>
      <c r="E53" s="78">
        <f t="shared" si="3"/>
        <v>3</v>
      </c>
      <c r="F53" s="9" t="s">
        <v>11</v>
      </c>
      <c r="G53" s="9" t="s">
        <v>66</v>
      </c>
      <c r="H53" s="51">
        <f t="shared" si="4"/>
        <v>9</v>
      </c>
      <c r="I53" s="121">
        <v>9</v>
      </c>
      <c r="J53" s="6">
        <v>0</v>
      </c>
      <c r="L53" s="8">
        <v>0</v>
      </c>
      <c r="M53" s="79">
        <v>9</v>
      </c>
      <c r="N53" s="103">
        <v>6</v>
      </c>
      <c r="O53" s="103">
        <v>5</v>
      </c>
    </row>
    <row r="54" spans="1:15" ht="13.5" customHeight="1" thickBot="1">
      <c r="A54" s="57" t="s">
        <v>46</v>
      </c>
      <c r="B54" s="58"/>
      <c r="C54" s="21" t="s">
        <v>62</v>
      </c>
      <c r="D54" s="21" t="s">
        <v>13</v>
      </c>
      <c r="E54" s="78">
        <f t="shared" si="3"/>
        <v>5</v>
      </c>
      <c r="F54" s="23" t="s">
        <v>67</v>
      </c>
      <c r="G54" s="23" t="s">
        <v>13</v>
      </c>
      <c r="H54" s="51">
        <f t="shared" si="4"/>
        <v>7</v>
      </c>
      <c r="I54" s="81">
        <v>2</v>
      </c>
      <c r="J54" s="22">
        <v>0</v>
      </c>
      <c r="L54" s="24">
        <v>0</v>
      </c>
      <c r="M54" s="101">
        <f t="shared" si="5"/>
        <v>2</v>
      </c>
      <c r="N54" s="102">
        <v>2</v>
      </c>
      <c r="O54" s="102">
        <v>2</v>
      </c>
    </row>
    <row r="55" spans="1:15" ht="13.5" customHeight="1" thickBot="1">
      <c r="A55" s="57" t="s">
        <v>47</v>
      </c>
      <c r="B55" s="58"/>
      <c r="C55" s="26" t="s">
        <v>62</v>
      </c>
      <c r="D55" s="26" t="s">
        <v>13</v>
      </c>
      <c r="E55" s="78">
        <f t="shared" si="3"/>
        <v>5</v>
      </c>
      <c r="F55" s="28" t="s">
        <v>68</v>
      </c>
      <c r="G55" s="28" t="s">
        <v>66</v>
      </c>
      <c r="H55" s="51">
        <f t="shared" si="4"/>
        <v>13</v>
      </c>
      <c r="I55" s="46">
        <v>12</v>
      </c>
      <c r="J55" s="27">
        <v>0</v>
      </c>
      <c r="L55" s="29">
        <v>0</v>
      </c>
      <c r="M55" s="104">
        <f t="shared" si="5"/>
        <v>12</v>
      </c>
      <c r="N55" s="105">
        <v>7</v>
      </c>
      <c r="O55" s="105">
        <v>7</v>
      </c>
    </row>
    <row r="56" spans="1:15" ht="13.5" customHeight="1" thickBot="1">
      <c r="A56" s="19" t="s">
        <v>5</v>
      </c>
      <c r="B56" s="59" t="s">
        <v>14</v>
      </c>
      <c r="C56" s="44">
        <f>SUM(C48+C49+C50+C51+C52+C53+C54+C55)</f>
        <v>26</v>
      </c>
      <c r="D56" s="44">
        <f>SUM(D48+D49+D50+D51+D52+D53+D54+D55)</f>
        <v>4</v>
      </c>
      <c r="E56" s="44">
        <f>SUM(E48:E55)</f>
        <v>30</v>
      </c>
      <c r="F56" s="44">
        <f>SUM(F48+F49+F50+F51+F52+F53+F54+F55)</f>
        <v>76</v>
      </c>
      <c r="G56" s="44">
        <f>SUM(G48+G49+G50+G51+G52+G53+G54+G55)</f>
        <v>1</v>
      </c>
      <c r="H56" s="51">
        <f t="shared" si="4"/>
        <v>77</v>
      </c>
      <c r="I56" s="46">
        <f>SUM(I48:I55)</f>
        <v>63</v>
      </c>
      <c r="J56" s="46">
        <f>SUM(J48:J55)</f>
        <v>0</v>
      </c>
      <c r="L56" s="46">
        <f>SUM(L48:L55)</f>
        <v>0</v>
      </c>
      <c r="M56" s="67">
        <f>SUM(M48:M55)</f>
        <v>63</v>
      </c>
      <c r="N56" s="47">
        <f>SUM(N48:N55)</f>
        <v>35</v>
      </c>
      <c r="O56" s="47">
        <f>SUM(O48:O55)</f>
        <v>34</v>
      </c>
    </row>
    <row r="57" spans="1:15" ht="13.5" customHeight="1" thickBot="1">
      <c r="A57" s="153" t="s">
        <v>48</v>
      </c>
      <c r="B57" s="154"/>
      <c r="C57" s="154"/>
      <c r="D57" s="154"/>
      <c r="E57" s="154"/>
      <c r="F57" s="154"/>
      <c r="G57" s="154"/>
      <c r="H57" s="154"/>
      <c r="I57" s="154"/>
      <c r="J57" s="155"/>
      <c r="K57" s="73"/>
      <c r="L57" s="74"/>
      <c r="M57" s="109"/>
      <c r="N57" s="110"/>
      <c r="O57" s="110"/>
    </row>
    <row r="58" spans="1:15" ht="52.5" customHeight="1" thickBot="1">
      <c r="A58" s="30" t="s">
        <v>2</v>
      </c>
      <c r="B58" s="56"/>
      <c r="C58" s="31" t="s">
        <v>53</v>
      </c>
      <c r="D58" s="31" t="s">
        <v>54</v>
      </c>
      <c r="E58" s="10" t="s">
        <v>4</v>
      </c>
      <c r="F58" s="10" t="s">
        <v>55</v>
      </c>
      <c r="G58" s="10" t="s">
        <v>56</v>
      </c>
      <c r="H58" s="142" t="s">
        <v>114</v>
      </c>
      <c r="I58" s="31" t="s">
        <v>6</v>
      </c>
      <c r="J58" s="10" t="s">
        <v>7</v>
      </c>
      <c r="L58" s="32" t="s">
        <v>8</v>
      </c>
      <c r="M58" s="33" t="s">
        <v>10</v>
      </c>
      <c r="N58" s="34" t="s">
        <v>94</v>
      </c>
      <c r="O58" s="34" t="s">
        <v>9</v>
      </c>
    </row>
    <row r="59" spans="1:15" ht="13.5" customHeight="1" thickBot="1">
      <c r="A59" s="57" t="s">
        <v>49</v>
      </c>
      <c r="B59" s="58"/>
      <c r="C59" s="51" t="s">
        <v>74</v>
      </c>
      <c r="D59" s="51" t="s">
        <v>75</v>
      </c>
      <c r="E59" s="78">
        <f>C59+D59</f>
        <v>150</v>
      </c>
      <c r="F59" s="5" t="s">
        <v>92</v>
      </c>
      <c r="G59" s="5" t="s">
        <v>61</v>
      </c>
      <c r="H59" s="51">
        <f>SUM(F59+G59)</f>
        <v>450</v>
      </c>
      <c r="I59" s="80">
        <v>443</v>
      </c>
      <c r="J59" s="78">
        <v>7</v>
      </c>
      <c r="L59" s="126">
        <v>3</v>
      </c>
      <c r="M59" s="99">
        <v>450</v>
      </c>
      <c r="N59" s="100">
        <v>227</v>
      </c>
      <c r="O59" s="100">
        <v>206</v>
      </c>
    </row>
    <row r="60" spans="1:15" ht="13.5" thickBot="1">
      <c r="A60" s="57" t="s">
        <v>50</v>
      </c>
      <c r="B60" s="58"/>
      <c r="C60" s="20" t="s">
        <v>76</v>
      </c>
      <c r="D60" s="20" t="s">
        <v>63</v>
      </c>
      <c r="E60" s="78">
        <f>C60+D60</f>
        <v>50</v>
      </c>
      <c r="F60" s="9" t="s">
        <v>93</v>
      </c>
      <c r="G60" s="9" t="s">
        <v>70</v>
      </c>
      <c r="H60" s="51">
        <f>SUM(F60+G60)</f>
        <v>149</v>
      </c>
      <c r="I60" s="121">
        <v>146</v>
      </c>
      <c r="J60" s="122">
        <v>3</v>
      </c>
      <c r="L60" s="8">
        <v>1</v>
      </c>
      <c r="M60" s="79">
        <v>149</v>
      </c>
      <c r="N60" s="103">
        <v>89</v>
      </c>
      <c r="O60" s="103">
        <v>83</v>
      </c>
    </row>
    <row r="61" spans="1:15" ht="13.5" thickBot="1">
      <c r="A61" s="57" t="s">
        <v>51</v>
      </c>
      <c r="B61" s="58"/>
      <c r="C61" s="21" t="s">
        <v>62</v>
      </c>
      <c r="D61" s="21" t="s">
        <v>13</v>
      </c>
      <c r="E61" s="78">
        <f>C61+D61</f>
        <v>5</v>
      </c>
      <c r="F61" s="23" t="s">
        <v>64</v>
      </c>
      <c r="G61" s="23" t="s">
        <v>66</v>
      </c>
      <c r="H61" s="51">
        <f>SUM(F61+G61)</f>
        <v>2</v>
      </c>
      <c r="I61" s="81">
        <v>2</v>
      </c>
      <c r="J61" s="22">
        <v>0</v>
      </c>
      <c r="L61" s="24">
        <v>0</v>
      </c>
      <c r="M61" s="101">
        <f>I61+J61+L61</f>
        <v>2</v>
      </c>
      <c r="N61" s="102">
        <v>2</v>
      </c>
      <c r="O61" s="102">
        <v>2</v>
      </c>
    </row>
    <row r="62" spans="1:15" ht="13.5" thickBot="1">
      <c r="A62" s="19" t="s">
        <v>5</v>
      </c>
      <c r="B62" s="59" t="s">
        <v>14</v>
      </c>
      <c r="C62" s="44">
        <f>SUM(C59+C60+C61)</f>
        <v>173</v>
      </c>
      <c r="D62" s="44">
        <f>SUM(D59+D60+D61)</f>
        <v>32</v>
      </c>
      <c r="E62" s="44">
        <f>SUM(E59:E61)</f>
        <v>205</v>
      </c>
      <c r="F62" s="44">
        <f>SUM(F59+F60+F61)</f>
        <v>591</v>
      </c>
      <c r="G62" s="44">
        <f>SUM(G59+G60+G61)</f>
        <v>10</v>
      </c>
      <c r="H62" s="51">
        <f>SUM(F62+G62)</f>
        <v>601</v>
      </c>
      <c r="I62" s="46">
        <f>SUM(I59:I61)</f>
        <v>591</v>
      </c>
      <c r="J62" s="46">
        <f>SUM(J59:J61)</f>
        <v>10</v>
      </c>
      <c r="L62" s="46">
        <f>SUM(L59:L61)</f>
        <v>4</v>
      </c>
      <c r="M62" s="67">
        <f>SUM(M59:M61)</f>
        <v>601</v>
      </c>
      <c r="N62" s="47">
        <f>SUM(N59:N61)</f>
        <v>318</v>
      </c>
      <c r="O62" s="47">
        <f>SUM(O59:O61)</f>
        <v>291</v>
      </c>
    </row>
    <row r="63" spans="1:15" ht="13.5" thickBot="1">
      <c r="A63" s="65"/>
      <c r="B63" s="66"/>
      <c r="C63" s="66"/>
      <c r="D63" s="66"/>
      <c r="E63" s="66"/>
      <c r="F63" s="66"/>
      <c r="G63" s="61"/>
      <c r="H63" s="143"/>
      <c r="I63" s="61"/>
      <c r="J63" s="62"/>
      <c r="K63" s="63">
        <f>SUM(O21,K40,K48,K61)</f>
        <v>12</v>
      </c>
      <c r="L63" s="64"/>
      <c r="M63" s="60"/>
      <c r="N63" s="60"/>
      <c r="O63" s="60"/>
    </row>
    <row r="64" spans="1:15" ht="13.5" thickBot="1">
      <c r="A64" s="75" t="s">
        <v>52</v>
      </c>
      <c r="B64" s="75"/>
      <c r="C64" s="76">
        <f aca="true" t="shared" si="6" ref="C64:J64">C37+C45+C56+C62</f>
        <v>699</v>
      </c>
      <c r="D64" s="76">
        <f t="shared" si="6"/>
        <v>123</v>
      </c>
      <c r="E64" s="76">
        <f t="shared" si="6"/>
        <v>822</v>
      </c>
      <c r="F64" s="76">
        <f t="shared" si="6"/>
        <v>2166</v>
      </c>
      <c r="G64" s="76">
        <f t="shared" si="6"/>
        <v>34</v>
      </c>
      <c r="H64" s="144">
        <f>SUM(H62+H56+H45+H37)</f>
        <v>2200</v>
      </c>
      <c r="I64" s="76">
        <f t="shared" si="6"/>
        <v>2142</v>
      </c>
      <c r="J64" s="76">
        <f t="shared" si="6"/>
        <v>32</v>
      </c>
      <c r="K64" s="77"/>
      <c r="L64" s="76">
        <f>L37+L45+L56+L62</f>
        <v>7</v>
      </c>
      <c r="M64" s="76">
        <f>M37+M45+M56+M62</f>
        <v>2174</v>
      </c>
      <c r="N64" s="76">
        <f>N37+N45+N56+N62</f>
        <v>1668</v>
      </c>
      <c r="O64" s="76">
        <f>O37+O45+O56+O62</f>
        <v>1554</v>
      </c>
    </row>
  </sheetData>
  <sheetProtection/>
  <autoFilter ref="A14:J48"/>
  <mergeCells count="7">
    <mergeCell ref="A57:J57"/>
    <mergeCell ref="A9:J9"/>
    <mergeCell ref="A10:J10"/>
    <mergeCell ref="A12:J12"/>
    <mergeCell ref="A13:J13"/>
    <mergeCell ref="A38:J38"/>
    <mergeCell ref="A46:J46"/>
  </mergeCells>
  <printOptions horizontalCentered="1"/>
  <pageMargins left="0.34" right="0.35" top="0.61" bottom="0.69" header="0.31496062992125984" footer="0.31496062992125984"/>
  <pageSetup orientation="landscape" paperSize="9" scale="80" r:id="rId2"/>
  <headerFooter>
    <oddFooter>&amp;R&amp;P</oddFooter>
  </headerFooter>
  <rowBreaks count="1" manualBreakCount="1">
    <brk id="48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20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55.28125" style="0" customWidth="1"/>
    <col min="2" max="2" width="0" style="0" hidden="1" customWidth="1"/>
    <col min="4" max="4" width="14.140625" style="0" customWidth="1"/>
    <col min="5" max="7" width="0" style="0" hidden="1" customWidth="1"/>
    <col min="8" max="8" width="14.7109375" style="0" customWidth="1"/>
    <col min="9" max="9" width="15.7109375" style="0" customWidth="1"/>
  </cols>
  <sheetData>
    <row r="1" spans="1:9" ht="15">
      <c r="A1" s="12"/>
      <c r="B1" s="12"/>
      <c r="C1" s="12"/>
      <c r="D1" s="12"/>
      <c r="E1" s="12"/>
      <c r="F1" s="12"/>
      <c r="G1" s="12"/>
      <c r="H1" s="12"/>
      <c r="I1" s="12"/>
    </row>
    <row r="2" spans="1:9" ht="15">
      <c r="A2" s="12"/>
      <c r="B2" s="12"/>
      <c r="C2" s="12"/>
      <c r="D2" s="12"/>
      <c r="E2" s="12"/>
      <c r="F2" s="12"/>
      <c r="G2" s="12"/>
      <c r="H2" s="12"/>
      <c r="I2" s="12"/>
    </row>
    <row r="3" spans="1:9" ht="15">
      <c r="A3" s="12"/>
      <c r="B3" s="12"/>
      <c r="C3" s="12"/>
      <c r="D3" s="12"/>
      <c r="E3" s="12"/>
      <c r="F3" s="12"/>
      <c r="G3" s="12"/>
      <c r="H3" s="12"/>
      <c r="I3" s="12"/>
    </row>
    <row r="4" spans="1:9" ht="15">
      <c r="A4" s="12"/>
      <c r="B4" s="12"/>
      <c r="C4" s="12"/>
      <c r="D4" s="12"/>
      <c r="E4" s="12"/>
      <c r="F4" s="12"/>
      <c r="G4" s="12"/>
      <c r="H4" s="12"/>
      <c r="I4" s="12"/>
    </row>
    <row r="5" spans="1:9" ht="15">
      <c r="A5" s="12"/>
      <c r="B5" s="12"/>
      <c r="C5" s="12"/>
      <c r="D5" s="12"/>
      <c r="E5" s="12"/>
      <c r="F5" s="12"/>
      <c r="G5" s="12"/>
      <c r="H5" s="12"/>
      <c r="I5" s="12"/>
    </row>
    <row r="6" spans="1:9" ht="15">
      <c r="A6" s="1"/>
      <c r="B6" s="1"/>
      <c r="C6" s="1"/>
      <c r="D6" s="1"/>
      <c r="E6" s="1"/>
      <c r="F6" s="1"/>
      <c r="G6" s="1"/>
      <c r="H6" s="1"/>
      <c r="I6" s="12"/>
    </row>
    <row r="7" spans="1:9" ht="15">
      <c r="A7" s="2"/>
      <c r="B7" s="2"/>
      <c r="C7" s="3"/>
      <c r="D7" s="3"/>
      <c r="E7" s="4"/>
      <c r="F7" s="2"/>
      <c r="G7" s="2"/>
      <c r="H7" s="2"/>
      <c r="I7" s="12"/>
    </row>
    <row r="8" spans="1:9" ht="15">
      <c r="A8" s="2"/>
      <c r="B8" s="2"/>
      <c r="C8" s="3"/>
      <c r="D8" s="3"/>
      <c r="E8" s="4"/>
      <c r="F8" s="2"/>
      <c r="G8" s="2"/>
      <c r="H8" s="2"/>
      <c r="I8" s="12"/>
    </row>
    <row r="9" spans="1:9" ht="15">
      <c r="A9" s="147" t="s">
        <v>0</v>
      </c>
      <c r="B9" s="147"/>
      <c r="C9" s="147"/>
      <c r="D9" s="147"/>
      <c r="E9" s="147"/>
      <c r="F9" s="147"/>
      <c r="G9" s="147"/>
      <c r="H9" s="147"/>
      <c r="I9" s="147"/>
    </row>
    <row r="10" spans="1:9" ht="15">
      <c r="A10" s="148" t="s">
        <v>95</v>
      </c>
      <c r="B10" s="148"/>
      <c r="C10" s="148"/>
      <c r="D10" s="148"/>
      <c r="E10" s="148"/>
      <c r="F10" s="148"/>
      <c r="G10" s="148"/>
      <c r="H10" s="148"/>
      <c r="I10" s="148"/>
    </row>
    <row r="11" spans="1:9" ht="15.75" thickBot="1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15.75" thickBot="1">
      <c r="A12" s="149" t="s">
        <v>1</v>
      </c>
      <c r="B12" s="150"/>
      <c r="C12" s="150"/>
      <c r="D12" s="150"/>
      <c r="E12" s="150"/>
      <c r="F12" s="150"/>
      <c r="G12" s="150"/>
      <c r="H12" s="150"/>
      <c r="I12" s="151"/>
    </row>
    <row r="13" spans="1:9" ht="15.75" thickBot="1">
      <c r="A13" s="152"/>
      <c r="B13" s="152"/>
      <c r="C13" s="152"/>
      <c r="D13" s="152"/>
      <c r="E13" s="152"/>
      <c r="F13" s="152"/>
      <c r="G13" s="152"/>
      <c r="H13" s="152"/>
      <c r="I13" s="152"/>
    </row>
    <row r="14" spans="1:9" ht="26.25" thickBot="1">
      <c r="A14" s="30" t="s">
        <v>2</v>
      </c>
      <c r="B14" s="31" t="s">
        <v>3</v>
      </c>
      <c r="C14" s="10" t="s">
        <v>4</v>
      </c>
      <c r="D14" s="142" t="s">
        <v>114</v>
      </c>
      <c r="E14" s="31" t="s">
        <v>6</v>
      </c>
      <c r="F14" s="10" t="s">
        <v>7</v>
      </c>
      <c r="G14" s="32" t="s">
        <v>8</v>
      </c>
      <c r="H14" s="33" t="s">
        <v>10</v>
      </c>
      <c r="I14" s="34" t="s">
        <v>9</v>
      </c>
    </row>
    <row r="15" spans="1:9" ht="15.75" thickBot="1">
      <c r="A15" s="35" t="s">
        <v>99</v>
      </c>
      <c r="B15" s="36" t="s">
        <v>102</v>
      </c>
      <c r="C15" s="37">
        <v>5</v>
      </c>
      <c r="D15" s="5" t="s">
        <v>115</v>
      </c>
      <c r="E15" s="38">
        <v>21</v>
      </c>
      <c r="F15" s="37">
        <v>2</v>
      </c>
      <c r="G15" s="39"/>
      <c r="H15" s="40">
        <f>E15+F15+G15</f>
        <v>23</v>
      </c>
      <c r="I15" s="41">
        <v>10</v>
      </c>
    </row>
    <row r="16" spans="1:9" ht="15.75" thickBot="1">
      <c r="A16" s="125" t="s">
        <v>100</v>
      </c>
      <c r="B16" s="36" t="s">
        <v>103</v>
      </c>
      <c r="C16" s="6">
        <v>19</v>
      </c>
      <c r="D16" s="5" t="s">
        <v>116</v>
      </c>
      <c r="E16" s="137">
        <v>68</v>
      </c>
      <c r="F16" s="6">
        <v>2</v>
      </c>
      <c r="G16" s="8"/>
      <c r="H16" s="14">
        <f>E16+F16+G16</f>
        <v>70</v>
      </c>
      <c r="I16" s="15">
        <v>52</v>
      </c>
    </row>
    <row r="17" spans="1:9" ht="15.75" thickBot="1">
      <c r="A17" s="125" t="s">
        <v>101</v>
      </c>
      <c r="B17" s="36" t="s">
        <v>104</v>
      </c>
      <c r="C17" s="22">
        <v>28</v>
      </c>
      <c r="D17" s="5" t="s">
        <v>117</v>
      </c>
      <c r="E17" s="136">
        <v>83</v>
      </c>
      <c r="F17" s="22">
        <v>11</v>
      </c>
      <c r="G17" s="24"/>
      <c r="H17" s="25">
        <f>E17+F17+G17</f>
        <v>94</v>
      </c>
      <c r="I17" s="43">
        <v>67</v>
      </c>
    </row>
    <row r="18" spans="1:9" ht="15.75" thickBot="1">
      <c r="A18" s="19" t="s">
        <v>5</v>
      </c>
      <c r="B18" s="48" t="s">
        <v>105</v>
      </c>
      <c r="C18" s="44">
        <f>SUM(C15:C17)</f>
        <v>52</v>
      </c>
      <c r="D18" s="45">
        <v>318</v>
      </c>
      <c r="E18" s="46">
        <f>SUM(E15:E17)</f>
        <v>172</v>
      </c>
      <c r="F18" s="44">
        <f>SUM(F15:F17)</f>
        <v>15</v>
      </c>
      <c r="G18" s="49">
        <f>SUM(G15:G17)</f>
        <v>0</v>
      </c>
      <c r="H18" s="11">
        <f>SUM(H15:H17)</f>
        <v>187</v>
      </c>
      <c r="I18" s="47">
        <f>SUM(I15:I17)</f>
        <v>129</v>
      </c>
    </row>
    <row r="20" spans="5:6" ht="15">
      <c r="E20" s="165" t="s">
        <v>113</v>
      </c>
      <c r="F20" s="165"/>
    </row>
  </sheetData>
  <sheetProtection/>
  <mergeCells count="5">
    <mergeCell ref="A9:I9"/>
    <mergeCell ref="A10:I10"/>
    <mergeCell ref="A12:I12"/>
    <mergeCell ref="A13:I13"/>
    <mergeCell ref="E20:F2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E17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74.28125" style="0" customWidth="1"/>
    <col min="3" max="3" width="14.8515625" style="0" customWidth="1"/>
    <col min="4" max="4" width="15.421875" style="0" customWidth="1"/>
    <col min="5" max="5" width="15.140625" style="0" customWidth="1"/>
  </cols>
  <sheetData>
    <row r="1" spans="1:5" ht="15">
      <c r="A1" s="12"/>
      <c r="B1" s="12"/>
      <c r="C1" s="12"/>
      <c r="D1" s="12"/>
      <c r="E1" s="12"/>
    </row>
    <row r="2" spans="1:5" ht="15">
      <c r="A2" s="12"/>
      <c r="B2" s="12"/>
      <c r="C2" s="12"/>
      <c r="D2" s="12"/>
      <c r="E2" s="12"/>
    </row>
    <row r="3" spans="1:5" ht="15">
      <c r="A3" s="12"/>
      <c r="B3" s="12"/>
      <c r="C3" s="12"/>
      <c r="D3" s="12"/>
      <c r="E3" s="12"/>
    </row>
    <row r="4" spans="1:5" ht="15">
      <c r="A4" s="12"/>
      <c r="B4" s="12"/>
      <c r="C4" s="12"/>
      <c r="D4" s="12"/>
      <c r="E4" s="12"/>
    </row>
    <row r="5" spans="1:5" ht="15">
      <c r="A5" s="12"/>
      <c r="B5" s="12"/>
      <c r="C5" s="12"/>
      <c r="D5" s="12"/>
      <c r="E5" s="12"/>
    </row>
    <row r="6" spans="1:5" ht="15">
      <c r="A6" s="1"/>
      <c r="B6" s="1"/>
      <c r="C6" s="1"/>
      <c r="D6" s="1"/>
      <c r="E6" s="12"/>
    </row>
    <row r="7" spans="1:5" ht="15">
      <c r="A7" s="2"/>
      <c r="B7" s="3"/>
      <c r="C7" s="3"/>
      <c r="D7" s="2"/>
      <c r="E7" s="12"/>
    </row>
    <row r="8" spans="1:5" ht="15">
      <c r="A8" s="2"/>
      <c r="B8" s="3"/>
      <c r="C8" s="3"/>
      <c r="D8" s="2"/>
      <c r="E8" s="12"/>
    </row>
    <row r="9" spans="1:5" ht="15">
      <c r="A9" s="147" t="s">
        <v>0</v>
      </c>
      <c r="B9" s="147"/>
      <c r="C9" s="147"/>
      <c r="D9" s="147"/>
      <c r="E9" s="147"/>
    </row>
    <row r="10" spans="1:5" ht="15">
      <c r="A10" s="148" t="s">
        <v>96</v>
      </c>
      <c r="B10" s="148"/>
      <c r="C10" s="148"/>
      <c r="D10" s="148"/>
      <c r="E10" s="148"/>
    </row>
    <row r="11" spans="1:5" ht="15.75" thickBot="1">
      <c r="A11" s="12"/>
      <c r="B11" s="12"/>
      <c r="C11" s="12"/>
      <c r="D11" s="12"/>
      <c r="E11" s="12"/>
    </row>
    <row r="12" spans="1:5" ht="15.75" thickBot="1">
      <c r="A12" s="149" t="s">
        <v>1</v>
      </c>
      <c r="B12" s="150"/>
      <c r="C12" s="150"/>
      <c r="D12" s="150"/>
      <c r="E12" s="151"/>
    </row>
    <row r="13" spans="1:5" ht="15.75" thickBot="1">
      <c r="A13" s="152"/>
      <c r="B13" s="152"/>
      <c r="C13" s="152"/>
      <c r="D13" s="152"/>
      <c r="E13" s="152"/>
    </row>
    <row r="14" spans="1:5" ht="26.25" thickBot="1">
      <c r="A14" s="30" t="s">
        <v>2</v>
      </c>
      <c r="B14" s="10" t="s">
        <v>4</v>
      </c>
      <c r="C14" s="142" t="s">
        <v>114</v>
      </c>
      <c r="D14" s="33" t="s">
        <v>10</v>
      </c>
      <c r="E14" s="34" t="s">
        <v>9</v>
      </c>
    </row>
    <row r="15" spans="1:5" ht="15.75" thickBot="1">
      <c r="A15" s="35" t="s">
        <v>97</v>
      </c>
      <c r="B15" s="37">
        <v>8</v>
      </c>
      <c r="C15" s="145" t="s">
        <v>119</v>
      </c>
      <c r="D15" s="40">
        <v>138</v>
      </c>
      <c r="E15" s="41">
        <v>66</v>
      </c>
    </row>
    <row r="16" spans="1:5" ht="15.75" thickBot="1">
      <c r="A16" s="42" t="s">
        <v>98</v>
      </c>
      <c r="B16" s="6">
        <v>2</v>
      </c>
      <c r="C16" s="9" t="s">
        <v>63</v>
      </c>
      <c r="D16" s="14">
        <v>8</v>
      </c>
      <c r="E16" s="15">
        <v>7</v>
      </c>
    </row>
    <row r="17" spans="1:5" ht="15.75" thickBot="1">
      <c r="A17" s="19" t="s">
        <v>5</v>
      </c>
      <c r="B17" s="44">
        <f>SUM(B15:B16)</f>
        <v>10</v>
      </c>
      <c r="C17" s="45">
        <v>147</v>
      </c>
      <c r="D17" s="11">
        <f>SUM(D15:D16)</f>
        <v>146</v>
      </c>
      <c r="E17" s="47">
        <f>SUM(E15:E16)</f>
        <v>73</v>
      </c>
    </row>
  </sheetData>
  <sheetProtection/>
  <mergeCells count="4">
    <mergeCell ref="A9:E9"/>
    <mergeCell ref="A10:E10"/>
    <mergeCell ref="A12:E12"/>
    <mergeCell ref="A13:E13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E12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2" max="2" width="18.00390625" style="0" customWidth="1"/>
    <col min="3" max="3" width="36.57421875" style="0" customWidth="1"/>
    <col min="4" max="4" width="36.00390625" style="0" customWidth="1"/>
    <col min="5" max="5" width="43.00390625" style="0" customWidth="1"/>
  </cols>
  <sheetData>
    <row r="3" ht="6.75" customHeight="1" thickBot="1"/>
    <row r="4" spans="2:4" ht="39.75" customHeight="1" thickBot="1">
      <c r="B4" s="166" t="s">
        <v>124</v>
      </c>
      <c r="C4" s="167"/>
      <c r="D4" s="168"/>
    </row>
    <row r="5" spans="2:4" ht="99.75" customHeight="1" thickBot="1">
      <c r="B5" s="127" t="s">
        <v>106</v>
      </c>
      <c r="C5" s="128" t="s">
        <v>107</v>
      </c>
      <c r="D5" s="128" t="s">
        <v>108</v>
      </c>
    </row>
    <row r="6" spans="2:4" ht="23.25" customHeight="1" thickBot="1">
      <c r="B6" s="129" t="s">
        <v>109</v>
      </c>
      <c r="C6" s="130">
        <v>2174</v>
      </c>
      <c r="D6" s="131">
        <v>1554</v>
      </c>
    </row>
    <row r="7" spans="2:5" ht="16.5" thickBot="1">
      <c r="B7" s="132" t="s">
        <v>110</v>
      </c>
      <c r="C7" s="133">
        <v>146</v>
      </c>
      <c r="D7" s="133" t="s">
        <v>120</v>
      </c>
      <c r="E7" t="s">
        <v>122</v>
      </c>
    </row>
    <row r="8" spans="2:5" ht="16.5" thickBot="1">
      <c r="B8" s="129" t="s">
        <v>111</v>
      </c>
      <c r="C8" s="130">
        <v>187</v>
      </c>
      <c r="D8" s="131" t="s">
        <v>121</v>
      </c>
      <c r="E8" t="s">
        <v>123</v>
      </c>
    </row>
    <row r="9" spans="2:4" ht="16.5" thickBot="1">
      <c r="B9" s="132" t="s">
        <v>112</v>
      </c>
      <c r="C9" s="133">
        <v>112</v>
      </c>
      <c r="D9" s="133">
        <v>38</v>
      </c>
    </row>
    <row r="10" spans="2:4" ht="16.5" thickBot="1">
      <c r="B10" s="132" t="s">
        <v>5</v>
      </c>
      <c r="C10" s="11">
        <f>SUM(C6:C9)</f>
        <v>2619</v>
      </c>
      <c r="D10" s="11">
        <f>SUM(D6:D9)</f>
        <v>1592</v>
      </c>
    </row>
    <row r="12" ht="15">
      <c r="B12" s="134">
        <v>45140</v>
      </c>
    </row>
  </sheetData>
  <sheetProtection/>
  <mergeCells count="1">
    <mergeCell ref="B4:D4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Vanérzia Magalhães Vieira Sousa</cp:lastModifiedBy>
  <cp:lastPrinted>2019-09-25T20:20:00Z</cp:lastPrinted>
  <dcterms:created xsi:type="dcterms:W3CDTF">2010-08-02T17:26:15Z</dcterms:created>
  <dcterms:modified xsi:type="dcterms:W3CDTF">2023-08-02T20:19:01Z</dcterms:modified>
  <cp:category/>
  <cp:version/>
  <cp:contentType/>
  <cp:contentStatus/>
</cp:coreProperties>
</file>